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Y:\FreeForAll\31 INTERREG 3 IMPLEMENTACIJA 2024\05 Tenderi i ugovori\07 Radovi na objektu Kampusa UNTZ - PONOVLJENI\03 Tenderski dosije\"/>
    </mc:Choice>
  </mc:AlternateContent>
  <xr:revisionPtr revIDLastSave="0" documentId="13_ncr:1_{FF5C337A-35AC-4486-9A0C-E048E94193EE}" xr6:coauthVersionLast="36" xr6:coauthVersionMax="36" xr10:uidLastSave="{00000000-0000-0000-0000-000000000000}"/>
  <bookViews>
    <workbookView xWindow="0" yWindow="0" windowWidth="18900" windowHeight="6240" xr2:uid="{290D5E5E-6B6A-4F20-AB6F-30E37C874D16}"/>
  </bookViews>
  <sheets>
    <sheet name="LOT 02" sheetId="3" r:id="rId1"/>
  </sheets>
  <definedNames>
    <definedName name="_xlnm.Print_Area" localSheetId="0">'LOT 02'!$A$1:$F$112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9" i="3" l="1"/>
  <c r="F78" i="3"/>
  <c r="F75" i="3"/>
  <c r="F72" i="3"/>
  <c r="F69" i="3"/>
  <c r="F68" i="3"/>
  <c r="F67" i="3"/>
  <c r="F63" i="3"/>
  <c r="F82" i="3" s="1"/>
  <c r="F87" i="3" s="1"/>
  <c r="D53" i="3"/>
  <c r="F53" i="3" s="1"/>
  <c r="F49" i="3"/>
  <c r="F41" i="3"/>
  <c r="F36" i="3"/>
  <c r="D28" i="3"/>
  <c r="F28" i="3" s="1"/>
  <c r="F27" i="3"/>
  <c r="D26" i="3"/>
  <c r="F26" i="3" s="1"/>
  <c r="F25" i="3"/>
  <c r="F24" i="3"/>
  <c r="F19" i="3"/>
  <c r="F18" i="3"/>
  <c r="F17" i="3"/>
  <c r="F12" i="3"/>
  <c r="F55" i="3" l="1"/>
  <c r="F86" i="3" s="1"/>
  <c r="F89" i="3" s="1"/>
  <c r="F91" i="3" s="1"/>
  <c r="F92" i="3" s="1"/>
  <c r="F93" i="3" s="1"/>
  <c r="F94" i="3" s="1"/>
</calcChain>
</file>

<file path=xl/sharedStrings.xml><?xml version="1.0" encoding="utf-8"?>
<sst xmlns="http://schemas.openxmlformats.org/spreadsheetml/2006/main" count="132" uniqueCount="90">
  <si>
    <t>I</t>
  </si>
  <si>
    <t>1.</t>
  </si>
  <si>
    <t>SJEVEROISTOČNA FASADA</t>
  </si>
  <si>
    <t>2.</t>
  </si>
  <si>
    <t>Opis radova kao u stavci 1.</t>
  </si>
  <si>
    <t>SJEVEROZAPADNA FASADA</t>
  </si>
  <si>
    <t>3.</t>
  </si>
  <si>
    <t>4.</t>
  </si>
  <si>
    <t>JUGOZAPADNA FASADA</t>
  </si>
  <si>
    <t>5.</t>
  </si>
  <si>
    <t>6.</t>
  </si>
  <si>
    <t>7.</t>
  </si>
  <si>
    <t>HALA</t>
  </si>
  <si>
    <t>II</t>
  </si>
  <si>
    <t>RADOVI NA UGRADNJI ENERGETSKI EFIKASNE VANJSKE STOLARIJE</t>
  </si>
  <si>
    <t>Obračun po komadu ugrađene stolarije.</t>
  </si>
  <si>
    <r>
      <t xml:space="preserve">POZ 13 </t>
    </r>
    <r>
      <rPr>
        <sz val="9"/>
        <rFont val="Calibri"/>
        <family val="2"/>
        <charset val="238"/>
      </rPr>
      <t>dim. 3900x200 cm</t>
    </r>
    <r>
      <rPr>
        <b/>
        <sz val="9"/>
        <rFont val="Calibri"/>
        <family val="2"/>
        <charset val="238"/>
      </rPr>
      <t xml:space="preserve"> STAKLENA STIJENA</t>
    </r>
  </si>
  <si>
    <t>kom</t>
  </si>
  <si>
    <r>
      <t xml:space="preserve">POZ 10 </t>
    </r>
    <r>
      <rPr>
        <sz val="9"/>
        <rFont val="Calibri"/>
        <family val="2"/>
        <charset val="238"/>
      </rPr>
      <t>dim. 370x200 cm</t>
    </r>
    <r>
      <rPr>
        <b/>
        <sz val="9"/>
        <rFont val="Calibri"/>
        <family val="2"/>
        <charset val="238"/>
      </rPr>
      <t xml:space="preserve"> STAKLENA STIJENA</t>
    </r>
  </si>
  <si>
    <r>
      <t xml:space="preserve">POZ 11 </t>
    </r>
    <r>
      <rPr>
        <sz val="9"/>
        <rFont val="Calibri"/>
        <family val="2"/>
        <charset val="238"/>
      </rPr>
      <t xml:space="preserve">dim. 377x200 cm </t>
    </r>
    <r>
      <rPr>
        <b/>
        <sz val="9"/>
        <rFont val="Calibri"/>
        <family val="2"/>
        <charset val="238"/>
      </rPr>
      <t>STAKLENA STIJENA</t>
    </r>
  </si>
  <si>
    <r>
      <t xml:space="preserve">POZ 12 </t>
    </r>
    <r>
      <rPr>
        <sz val="9"/>
        <rFont val="Calibri"/>
        <family val="2"/>
        <charset val="238"/>
      </rPr>
      <t>dim. 390x200 cm</t>
    </r>
    <r>
      <rPr>
        <b/>
        <sz val="9"/>
        <rFont val="Calibri"/>
        <family val="2"/>
        <charset val="238"/>
      </rPr>
      <t xml:space="preserve"> STAKLENA</t>
    </r>
    <r>
      <rPr>
        <sz val="9"/>
        <rFont val="Calibri"/>
        <family val="2"/>
        <charset val="238"/>
      </rPr>
      <t xml:space="preserve"> </t>
    </r>
    <r>
      <rPr>
        <b/>
        <sz val="9"/>
        <rFont val="Calibri"/>
        <family val="2"/>
        <charset val="238"/>
      </rPr>
      <t>STIJENA</t>
    </r>
  </si>
  <si>
    <r>
      <t xml:space="preserve">POZ 5 </t>
    </r>
    <r>
      <rPr>
        <sz val="9"/>
        <rFont val="Calibri"/>
        <family val="2"/>
        <charset val="238"/>
      </rPr>
      <t xml:space="preserve">dim. 550x200 cm </t>
    </r>
    <r>
      <rPr>
        <b/>
        <sz val="9"/>
        <rFont val="Calibri"/>
        <family val="2"/>
        <charset val="238"/>
      </rPr>
      <t>STAKLENA STIJENA</t>
    </r>
  </si>
  <si>
    <r>
      <t xml:space="preserve">POZ 6 </t>
    </r>
    <r>
      <rPr>
        <sz val="9"/>
        <rFont val="Calibri"/>
        <family val="2"/>
        <charset val="238"/>
      </rPr>
      <t>dim. 574x200 cm</t>
    </r>
    <r>
      <rPr>
        <b/>
        <sz val="9"/>
        <rFont val="Calibri"/>
        <family val="2"/>
        <charset val="238"/>
      </rPr>
      <t xml:space="preserve"> STAKLENA STIJENA</t>
    </r>
  </si>
  <si>
    <r>
      <t xml:space="preserve">POZ 7 </t>
    </r>
    <r>
      <rPr>
        <sz val="9"/>
        <rFont val="Calibri"/>
        <family val="2"/>
        <charset val="238"/>
      </rPr>
      <t>dim. 755x200 cm</t>
    </r>
    <r>
      <rPr>
        <b/>
        <sz val="9"/>
        <rFont val="Calibri"/>
        <family val="2"/>
        <charset val="238"/>
      </rPr>
      <t xml:space="preserve"> STAKLENA STIJENA</t>
    </r>
  </si>
  <si>
    <r>
      <t xml:space="preserve">POZ 8 </t>
    </r>
    <r>
      <rPr>
        <sz val="9"/>
        <rFont val="Calibri"/>
        <family val="2"/>
        <charset val="238"/>
      </rPr>
      <t>dim. 470x200 cm</t>
    </r>
    <r>
      <rPr>
        <b/>
        <sz val="9"/>
        <rFont val="Calibri"/>
        <family val="2"/>
        <charset val="238"/>
      </rPr>
      <t xml:space="preserve"> STAKLENA STIJENA</t>
    </r>
  </si>
  <si>
    <r>
      <t xml:space="preserve">POZ 9 </t>
    </r>
    <r>
      <rPr>
        <sz val="9"/>
        <rFont val="Calibri"/>
        <family val="2"/>
        <charset val="238"/>
      </rPr>
      <t>dim. 580x200 cm</t>
    </r>
    <r>
      <rPr>
        <b/>
        <sz val="9"/>
        <rFont val="Calibri"/>
        <family val="2"/>
        <charset val="238"/>
      </rPr>
      <t xml:space="preserve"> STAKLENA STIJENA</t>
    </r>
  </si>
  <si>
    <t>Obračun po komadu.</t>
  </si>
  <si>
    <r>
      <t xml:space="preserve">POZ 04 </t>
    </r>
    <r>
      <rPr>
        <sz val="9"/>
        <rFont val="Calibri"/>
        <family val="2"/>
        <charset val="238"/>
      </rPr>
      <t>dim. 200x270 cm PUNA DVOKRILNA VRATA SA NADSVJETLOM</t>
    </r>
  </si>
  <si>
    <t>Opis radova kao u stavci 4.</t>
  </si>
  <si>
    <r>
      <t xml:space="preserve">POZ 03 </t>
    </r>
    <r>
      <rPr>
        <sz val="9"/>
        <rFont val="Calibri"/>
        <family val="2"/>
        <charset val="238"/>
      </rPr>
      <t>dim. 200x240 cm OSTAKLJENA DVOKRILNA VRATA</t>
    </r>
  </si>
  <si>
    <r>
      <rPr>
        <b/>
        <sz val="9"/>
        <rFont val="Calibri"/>
        <family val="2"/>
        <charset val="238"/>
      </rPr>
      <t>Demontaža svih postojećih vanjskih otvora sa metalnim vratima (3 komada) i podiznim sekcionim vratima (2 komada), nabavka materijala, izrada, doprema i montaža novih industrijskih sekcionih podiznih vrata sa pješačkim vratima na objektu hale (4 komada) - JUGOZAPADNA FASADA OBJEKTA</t>
    </r>
    <r>
      <rPr>
        <sz val="9"/>
        <rFont val="Calibri"/>
        <family val="2"/>
        <charset val="238"/>
      </rPr>
      <t xml:space="preserve">
Industrijska sekciona vrata koja se ugrađuju su izrađena od sendvič panela termoizoliranih poliuretanskom pjenom (PUR) debljine d=42 mm, obostrano obložene pocinčano čeličnim limom sa vanjskim zaštitnim plastificirajućim slojem, sa izvedbom "finger protection" i sa sistemom standardnog otvaranja (otvaranje 90°). 
Sekciona podizna vrata koja se ugrađuju su sa pješačkim vratima sa desne strane vrata (poziciju pješačkih vrata pogledati na crtežu).
Vodilice su debljine d=2 mm izrađene od toplo cinčanog čeličnog lima sa dodatnim ojačanjima po cijeloj dužini. Završne kape i okovi za vrata od pocinčanog čelika.Valjci s najlonskim kotačima i čeličnom osovinom od 11 mm. Gornja, bočna i donja brtva od izolacijskog materijala kao i brtva između ploča.
Izbor profilacije i boje poliesterskog  premaza vanjske i unutrašnje strane lima vrata  prema RAL karti u dogovoru sa Ugovorni organom i Nadzornim organom.
Sekciona vrata koja se ugrađuju su na elektromotorni pogon sa daljinskim upravljanjem sa mogućnošću deblokade u slučaju nestanka struje, sa sigurnosnim sistemima u slučaju pucanja sajle ili opruge i D-Track detekcijom koja kada motor prilikom zatvaranja naiđe na prepreku, aktivira se funkcija protiv gnječenja i motor automatski menja smer kretanja. Ovo je veoma važno radi bezbednosti. Pored toga signalna lampa, sa trepćućim svetlom, koja upozorava da je motor aktiviran.
</t>
    </r>
  </si>
  <si>
    <r>
      <rPr>
        <i/>
        <u/>
        <sz val="9"/>
        <rFont val="Calibri"/>
        <family val="2"/>
        <charset val="238"/>
      </rPr>
      <t>Koeficijent prolaza toplote vanjskih vrata Umax=2,0 W/m</t>
    </r>
    <r>
      <rPr>
        <i/>
        <u/>
        <vertAlign val="superscript"/>
        <sz val="9"/>
        <rFont val="Calibri"/>
        <family val="2"/>
        <charset val="238"/>
      </rPr>
      <t>2</t>
    </r>
    <r>
      <rPr>
        <i/>
        <u/>
        <sz val="9"/>
        <rFont val="Calibri"/>
        <family val="2"/>
        <charset val="238"/>
      </rPr>
      <t xml:space="preserve">K. </t>
    </r>
    <r>
      <rPr>
        <sz val="9"/>
        <rFont val="Calibri"/>
        <family val="2"/>
        <charset val="238"/>
      </rPr>
      <t xml:space="preserve">
Na osnovu uzetih mjera na licu mjesta izraditi radionički nacrt u koji je potrebno uključiti eventualno ugradnju slijepih profila, stvarne dimenzije pozicije, detaljne opise profila, primijenjenog okova, sa svim detaljima ugradnje i pričvršćivanja pozicija za postojeći zid.
</t>
    </r>
    <r>
      <rPr>
        <i/>
        <u/>
        <sz val="9"/>
        <rFont val="Calibri"/>
        <family val="2"/>
        <charset val="238"/>
      </rPr>
      <t>Radionički nacrti prije proizvodnje dostaviti na uvid Nadzornom organu</t>
    </r>
    <r>
      <rPr>
        <i/>
        <sz val="9"/>
        <rFont val="Calibri"/>
        <family val="2"/>
        <charset val="238"/>
      </rPr>
      <t xml:space="preserve">.
NAPOMENA: </t>
    </r>
    <r>
      <rPr>
        <i/>
        <u/>
        <sz val="9"/>
        <rFont val="Calibri"/>
        <family val="2"/>
        <charset val="238"/>
      </rPr>
      <t xml:space="preserve">Postojeća industrijska sekciona vrata potrebno je demontirati  pažljivo sa fasade prema pravilima struke za tu vrstu radova, kako ne bi došlo do oštećenja vrata. Demontirana industrijska sekciona vrata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i/>
        <sz val="9"/>
        <rFont val="Calibri"/>
        <family val="2"/>
        <charset val="238"/>
      </rPr>
      <t xml:space="preserve">
</t>
    </r>
    <r>
      <rPr>
        <sz val="9"/>
        <rFont val="Calibri"/>
        <family val="2"/>
        <charset val="238"/>
      </rPr>
      <t xml:space="preserve">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t>
    </r>
  </si>
  <si>
    <r>
      <t xml:space="preserve">Jediničnom cijenom obuhvatiti sve navedene radove, eventualno potrebne dodatne profile u svrhu funkcionalnosti ugrađene pozicije, te sva moguća potrebna dodatna ojačanja koja će garantovati stabilnost pozicija od deformacija i vibracija pozicija tokom korištenja, kao i sigurnost korisnika,  sav vertikalni i horizontalni prenos, te privremeno odlaganje i utovar u kamione i odvoz otpadnog materijala i šuta na najbližu opštinsku deponiju kao i sve nepredviđene radove. 
</t>
    </r>
    <r>
      <rPr>
        <i/>
        <sz val="9"/>
        <rFont val="Calibri"/>
        <family val="2"/>
        <charset val="238"/>
      </rPr>
      <t xml:space="preserve">NAPOMENA: </t>
    </r>
    <r>
      <rPr>
        <i/>
        <u/>
        <sz val="9"/>
        <rFont val="Calibri"/>
        <family val="2"/>
        <charset val="238"/>
      </rPr>
      <t>Prilikom izrade radioničkih nacrta industrijskih sekcionih podiznih vrata uzeti u obzir visinu spuštanja stropa (različita visina za ZONU 2 i ZONU 3 - vidjeti na crtežima) kako bi vodilice došle ispod spuštenog stropa.</t>
    </r>
    <r>
      <rPr>
        <sz val="9"/>
        <rFont val="Calibri"/>
        <family val="2"/>
        <charset val="238"/>
      </rPr>
      <t xml:space="preserve">
Sve mjere prije izrade radioničkih nacrta i izrade pozicija uzeti na licu mjesta.</t>
    </r>
  </si>
  <si>
    <r>
      <t xml:space="preserve">POZ 02 </t>
    </r>
    <r>
      <rPr>
        <sz val="9"/>
        <rFont val="Calibri"/>
        <family val="2"/>
        <charset val="238"/>
      </rPr>
      <t>dim. 350x385 cm  SEKCIONA VRATA  SA PJEŠAČKIM VRATIMA</t>
    </r>
  </si>
  <si>
    <t>Obračun po m'.</t>
  </si>
  <si>
    <t>m¹</t>
  </si>
  <si>
    <t>UKUPNO RADOVA NA UGRADNJI ENERGETSKI EFIKASNE VANJSKE STOLARIJE :</t>
  </si>
  <si>
    <t>1.1</t>
  </si>
  <si>
    <t>1.2</t>
  </si>
  <si>
    <t>1.3</t>
  </si>
  <si>
    <t>1.4</t>
  </si>
  <si>
    <t>1.5</t>
  </si>
  <si>
    <r>
      <t xml:space="preserve">Otvor je izveden od aluminijskih profila sa prekinutim termičkim mostom i sistemom zaptivanja EPDM gumom (Uf, max≤2,50 W/m2K),
</t>
    </r>
    <r>
      <rPr>
        <i/>
        <u/>
        <sz val="9"/>
        <rFont val="Calibri"/>
        <family val="2"/>
        <charset val="238"/>
      </rPr>
      <t xml:space="preserve">Koeficijent prolaza toplote unutrašnjih vrata Umax=2,0 W/m2K. 
Vrata sa prekinutim termičkim mostom se ugrađuju iz razloga što je projektovano da svaka Zona može da funkcioniše zasebno, pa se ova vrata posmatraju kao da su prema negrijanom prostoru.
</t>
    </r>
    <r>
      <rPr>
        <sz val="9"/>
        <rFont val="Calibri"/>
        <family val="2"/>
        <charset val="238"/>
      </rPr>
      <t xml:space="preserve">
Otvor ostakliti pjeskarenim mliječno bijelim termoizolacionim staklom debljine 6+16+4 mm sa Low-e premazom, punjen argonom i dihtovati trajno elastičnom EPDM gumom  sa koeficijentom provođenja  toplote  (Ug,max=0,7 W/m2K). Radi dodatnog poboljšanja termičkih karakteristika profila u komore ugraditi profile od XPS -a (ekstrudirani polistiren - ʎ=0.035 W/m2K). Primijeniti okove za vrata sa štekom i cilindričnom bravom sa tri ključa sa automatom za samozatvaranje.
Vrata koja se ugrađuju su bez praga. Otvaranje i veličina prema šemama iz projekta. Vrata koja se ugrađuju su sa završnom obradom - eloksaža u boji po izboru Ugovorni organa/Nadzornog organa.
</t>
    </r>
  </si>
  <si>
    <r>
      <t xml:space="preserve">POZ 9 </t>
    </r>
    <r>
      <rPr>
        <sz val="9"/>
        <rFont val="Calibri"/>
        <family val="2"/>
        <charset val="238"/>
      </rPr>
      <t>dim.</t>
    </r>
    <r>
      <rPr>
        <b/>
        <sz val="9"/>
        <rFont val="Calibri"/>
        <family val="2"/>
        <charset val="238"/>
      </rPr>
      <t xml:space="preserve"> </t>
    </r>
    <r>
      <rPr>
        <sz val="9"/>
        <rFont val="Calibri"/>
        <family val="2"/>
        <charset val="238"/>
      </rPr>
      <t>180x270</t>
    </r>
  </si>
  <si>
    <r>
      <t xml:space="preserve">POZ 2 </t>
    </r>
    <r>
      <rPr>
        <sz val="9"/>
        <rFont val="Calibri"/>
        <family val="2"/>
        <charset val="238"/>
      </rPr>
      <t>dim. 105x210 cm Jednokrilna vrata</t>
    </r>
  </si>
  <si>
    <r>
      <t xml:space="preserve">POZ  4 </t>
    </r>
    <r>
      <rPr>
        <sz val="9"/>
        <rFont val="Calibri"/>
        <family val="2"/>
        <charset val="238"/>
      </rPr>
      <t>dim. 95x210 cm Jednokrilna vrata</t>
    </r>
  </si>
  <si>
    <r>
      <t xml:space="preserve">POZ 8 </t>
    </r>
    <r>
      <rPr>
        <sz val="9"/>
        <rFont val="Calibri"/>
        <family val="2"/>
        <charset val="238"/>
      </rPr>
      <t>dim.</t>
    </r>
    <r>
      <rPr>
        <b/>
        <sz val="9"/>
        <rFont val="Calibri"/>
        <family val="2"/>
        <charset val="238"/>
      </rPr>
      <t xml:space="preserve"> </t>
    </r>
    <r>
      <rPr>
        <sz val="9"/>
        <rFont val="Calibri"/>
        <family val="2"/>
        <charset val="238"/>
      </rPr>
      <t>90x210</t>
    </r>
  </si>
  <si>
    <r>
      <t xml:space="preserve">POZ  3 </t>
    </r>
    <r>
      <rPr>
        <sz val="9"/>
        <rFont val="Calibri"/>
        <family val="2"/>
        <charset val="238"/>
      </rPr>
      <t>dim. 75x210 cm Jednokrilna vrata</t>
    </r>
  </si>
  <si>
    <t>Fiksna zastakljena stijena sa jednokrilnim vratima. Jednokrilna vrata sa ispunom od  stakla. Unutrašnja stolarija od aluminijumskih profila bez prekinutog termičkog mosta i sistemom zaptivanja EPDM gumom, u izvedbi sa klasičnim aluminijumskim ramom.
Kompletna stijena sa vratima je zastakljena jednostrukim sigurnosnim višeslojnim  staklom d=6mm pjeskarenim u mliječno bijeloj boji do visine od 150cm od poda.  Stolarija je opremljena kvalitetnim okovima na bazi nikla i AL- legura ručkama,bravama i ključevima.</t>
  </si>
  <si>
    <r>
      <t xml:space="preserve">POZ  5 </t>
    </r>
    <r>
      <rPr>
        <sz val="9"/>
        <rFont val="Calibri"/>
        <family val="2"/>
        <charset val="238"/>
      </rPr>
      <t>dim. 577x210 cm Fiksna zastakljena stijena sa jednokrilnim vratima</t>
    </r>
  </si>
  <si>
    <r>
      <t xml:space="preserve">Klizna vrata koja se ugrađuju imaju klizni - hladni sistem i </t>
    </r>
    <r>
      <rPr>
        <sz val="9"/>
        <color theme="1"/>
        <rFont val="Calibri"/>
        <family val="2"/>
        <charset val="238"/>
      </rPr>
      <t>izr</t>
    </r>
    <r>
      <rPr>
        <sz val="9"/>
        <rFont val="Calibri"/>
        <family val="2"/>
        <charset val="238"/>
      </rPr>
      <t xml:space="preserve">ađena su od eloksiranih profila sa uskim okvirom i ispunom od termoizolacionog stakla 4+12+4 mm pjeskaren, mliječno bijele boje. Okovi su za klizni sistem sa dodatkom NC vodilica, cijevi 80x50, točkićima i ručkom.
</t>
    </r>
  </si>
  <si>
    <r>
      <t xml:space="preserve">POZ 6  </t>
    </r>
    <r>
      <rPr>
        <sz val="9"/>
        <rFont val="Calibri"/>
        <family val="2"/>
        <charset val="238"/>
      </rPr>
      <t xml:space="preserve">115x210 klizna vrata </t>
    </r>
  </si>
  <si>
    <r>
      <t xml:space="preserve">POZ 7  </t>
    </r>
    <r>
      <rPr>
        <sz val="9"/>
        <rFont val="Calibri"/>
        <family val="2"/>
        <charset val="238"/>
      </rPr>
      <t xml:space="preserve">350x400 klizna vrata </t>
    </r>
  </si>
  <si>
    <t>REKAPITULACIJA</t>
  </si>
  <si>
    <t>Jediničnom cijenom obuhvatiti sve navedene radove, sva moguća potrebna dodatna ojačanja koja će garantovati stabilnost pozicija od deformacija i vibracija pozicija tokom korištenja, vertikalni i horizontalni prenos, te privremeno odlaganje i utovar u kamione i odvoz otpadnog materijala i šuta na najbližu opštinsku deponiju kao i sve nepredviđene radove.
Sve mjere prije izrade radioničkih nacrta i izrade pozicija uzeti na licu mjesta.                       
Koeficijente prolaza toplote kompletne pozicije prozora računski dokazati uz dostavu izvještaja o ispitivanju koeficijenata provodljivosti za pojedinačne elemente od strane ovlaštene institucije.</t>
  </si>
  <si>
    <t xml:space="preserve">Otvaranje po horizontalnoj ili vertikalnoj osovini prikazano u shemi stolarije sa okovom odgovarajuće nosivosti za veličinu krila (šarke, poluolive). Profili krila i okvira moraju imati ugrađene gumene zaptivače. Na osnovu uzetih mjera na licu mjesta za svaku različitu poziciju izraditi radioničke nacrte u koje je potrebno uključiti ugradnju dodatnih PVC profila u svrhu funkcionalnosti kompletne pozicije stolarije, stvarne dimenzije, detaljne opise profila, primijenjenog okova, stakla sa svim detaljima ugradnje i pričvršćivanja pozicija za postojeći zid. Radioničke nacrte prije proizvodnje dostaviti na uvid nadzornom organu.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Ugradnja nove fasadne stolarije: Prozore postaviti u prethodno pripremljenu površinu otvora, sa nivelisanjem pomoću privremenih kajli, provjeriti ravnost sa libelom i provjeriti vertikalno i horizontalno poklapanje linija pozicija, te ih učvrsti odgovarajućim vijcima za ugradnju. Međuprostor između građevinskog otvora - zida i okvira prozora ispuniti poliuretanskom pjenom za montažu. Tako izveden međuprostor mora omogućiti ugrađenoj poziciji stolarije da se nesmetano širi i skuplja uslijed utjecaja temperature, tj. temperaturnih dilatacija. Spojeve brtviti silikonom za brtvljenje spojeva između elemenata fasade ili prostora oko ugrađene stolarije, otpornim na starenje, UV zračenje i atmosferilije. Stavka obuhvata nabavku i ugradnju vanjske prozorske klupice od plastificiranog pocinčanog lima (obojen poliesterskom bojom) d=0,55 mm i unutarnje prozorske klupice od PVC ukupno d cca 25 mm. Klupice su odgovarajuće funkcionalne širine i bijele boje sa prepustom preko zavrsne fasadne ravni cca 3 cm i unutrašnje zidne ravni od cca 3 cm. Stavka uključuje nabavku i postavljanje svih bočnih fazonskih komada potrebnih za izvedbu kvalitetnog brtvljenja spojeva klupica sa stolarijom i zidom. Klupice moraju biti ugrađene tako da onemoguće dodir slivne vode sa prozora i klupica sa fasadom i zidom. Ugradnju svih pozicija fasadne stolarije i klupica izvršiti u svemu tako da se osigura njihova stabilnost i adekvatna vodonepropusnost svih spojeva.
</t>
  </si>
  <si>
    <t>Na osnovu uzetih mjera na licu mjesta izraditi radionički nacrt u koje je potrebno uključiti eventualno ugradnju slijepih profila, stvarne dimenzije pozicije, detaljne opise profila, primijenjenog okov, stakla sa svim detaljima ugradnje i pričvršćivanja pozicija za postojeći zid.
Radioničke nacrte prije proizvodnje dostaviti na uvid nadzornom organu.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Ugradnja nove fasadne stolarije:
Vrata postaviti u prethodno pripremljenu površinu otvora, zatim ih učvrsti sa kajlama, provjeri ravnost sa libelom, te ih učvrsti odgovarajućim vijcima za ugradnju. Prilikom ugradnje ostaviti međuprostor između građevinskog otvora u koji se ugrađuju vrata i okvira vrata, te iste ispuniti poliuretanskom pjenom za montažu. Tako izveden međuprostor mora omogućiti ugrađenoj poziciji stolarije da se nesmetano širi i skuplja uslijed utjecaja temperature, tj. temperaturnih dilatacija. Spojeve brtviti silikonom za brtvljenje spojeva između elemenata fasade ili prostora oko ugrađene stolarije, otpornim na starenje, UV zračenje i atmosferilije. Ugradnju fasadne stolarije izvršiti u svemu tako da se osigura njihova stabilnost i adekvatna vodonepropusnost svih spojeva.</t>
  </si>
  <si>
    <t>Ugradnju izvršiti na mjestu postojećih otvora koji su predviđeni za zamjenu. Koeficijent prolaza toplote max U=2,0 W/m2K.  Pozicije u potpunosti uskladiti sa pozicijama u šemi stolarije</t>
  </si>
  <si>
    <r>
      <t xml:space="preserve">STOLARIJA TIP 1 - Demontaža postojećih fasadnih prozorskih otvora od kopelita i metala, nabavka materijala, radionička izrada, doprema i ugradnja nove fasadne PVC stolarije - prozori  i fiksne stijene komplet sa vanjskim i unutrašnjim klupicama - HALA
</t>
    </r>
    <r>
      <rPr>
        <sz val="9"/>
        <rFont val="Calibri"/>
        <family val="2"/>
        <charset val="238"/>
      </rPr>
      <t xml:space="preserve">Stavka obuhvata demontažu, vađenje postojećih starih pozicija fasadne stolarije prozora od kopelita i metala koji su predviđeni za zamjenu zajedno sa postojećim unutrašnjim i vanjskim prozorskim klupicama. Stavkom predvidjeti sve radove na oslobađanju prozorskih otvora i  klupica sa potrebnim obijanjem špaletni radi bezbjedne i lakše demontaže. Prilikom demontaže predvidjeti odgovarajuću zaštitu unutrašnjih prostorija od oštećenja i zaprljanja.
NAPOMENA: </t>
    </r>
    <r>
      <rPr>
        <i/>
        <u/>
        <sz val="9"/>
        <rFont val="Calibri"/>
        <family val="2"/>
        <charset val="238"/>
      </rPr>
      <t xml:space="preserve">Postojeća PVC stolarija na ANEKSU se ne demontira.
</t>
    </r>
    <r>
      <rPr>
        <sz val="9"/>
        <rFont val="Calibri"/>
        <family val="2"/>
        <charset val="238"/>
      </rPr>
      <t xml:space="preserve">Nova PVC fasadna stolarija koja se ugrađuje: PVC profili su sedmokomorni sa dvije linije dihtovanja, dimenzija cca 85x75mm, bijele boje. Ugradnju izvršiti na mjestu postojećih prozorskih otvora koji su predviđeni za zamjenu. Kod prozora kao ispuna se koristi transparentno termoizolaciono staklo 6/16/4 sa koeficijentom provođenja toplote max Ug=1,1 W/m2K. Koeficijent provođenja toplote ukupnog prozora max. Uw=1,4 W/m2K. Koeficijente prolaza toplote kompletne pozicije prozora računski dokazati uz dostavu izvještaja o ispitivanju koeficijenata provodljivosti za pojedinačne elemente od strane ovlaštene institucije.
</t>
    </r>
    <r>
      <rPr>
        <b/>
        <sz val="9"/>
        <rFont val="Calibri"/>
        <family val="2"/>
        <charset val="238"/>
      </rPr>
      <t xml:space="preserve">
</t>
    </r>
  </si>
  <si>
    <t xml:space="preserve">Otvor je izveden od  PVC profila bez prekinutog termičkog mosta. Vrata su bez praga. U visini parapeta ugraditi PVC panel debljine 26 mm sa ispunom od poliuretana, a za ostali dio kao ispuna koristi se pjeskareno mliječno bijelo termoizolaciono staklo 4/12/4. Okov standardni sa okretnim mehanizmom. Otvor mora obezbjediti dovoljnu nosivost i otpornost na vibracije pri manipulaciji, profil usaglasiti prije ugradnje sa nadzornim organom. Otvaranje i veličina prema šemama iz projekta.
</t>
  </si>
  <si>
    <t>RADOVI NA UGRADNJI UNUTARNJE STOLARIJE</t>
  </si>
  <si>
    <r>
      <rPr>
        <b/>
        <sz val="9"/>
        <rFont val="Calibri"/>
        <family val="2"/>
        <charset val="238"/>
      </rPr>
      <t>Nabavka materijala, radionička izrada, doprema i montaža nove unutrašnje stolarije -  vrata u objektu HALE -  ZONA 2 i između ZONE 2 i ZONE 3.</t>
    </r>
    <r>
      <rPr>
        <sz val="9"/>
        <rFont val="Calibri"/>
        <family val="2"/>
      </rPr>
      <t xml:space="preserve"> 
</t>
    </r>
    <r>
      <rPr>
        <i/>
        <sz val="9"/>
        <rFont val="Calibri"/>
        <family val="2"/>
        <charset val="238"/>
      </rPr>
      <t xml:space="preserve">NAPOMENA: </t>
    </r>
    <r>
      <rPr>
        <i/>
        <u/>
        <sz val="9"/>
        <rFont val="Calibri"/>
        <family val="2"/>
        <charset val="238"/>
      </rPr>
      <t>U ZONI 2 se ugrađuje unutrašnja stolarija bez prekinutog termičkog mosta, dok se između ZONE 2 i ZONE 3 ugrađuje unutrašnja stolarija sa prekinutim termičkim mostom.</t>
    </r>
    <r>
      <rPr>
        <sz val="9"/>
        <rFont val="Calibri"/>
        <family val="2"/>
        <charset val="238"/>
      </rPr>
      <t xml:space="preserve">
</t>
    </r>
    <r>
      <rPr>
        <b/>
        <u/>
        <sz val="9"/>
        <rFont val="Calibri"/>
        <family val="2"/>
        <charset val="238"/>
      </rPr>
      <t xml:space="preserve">Nova unutrašnja stolarija sa prekinutim termičkim mostom koja se ugrađuje: </t>
    </r>
    <r>
      <rPr>
        <b/>
        <i/>
        <sz val="9"/>
        <rFont val="Calibri"/>
        <family val="2"/>
        <charset val="238"/>
      </rPr>
      <t>(između ZONE 2 i ZONE 3) - TIP 2</t>
    </r>
  </si>
  <si>
    <r>
      <rPr>
        <b/>
        <u/>
        <sz val="9"/>
        <rFont val="Calibri"/>
        <family val="2"/>
        <charset val="238"/>
      </rPr>
      <t>Nova unutrašnja stolarija bez prekinutog termičkog mosta koja se ugrađuje:</t>
    </r>
    <r>
      <rPr>
        <b/>
        <sz val="9"/>
        <rFont val="Calibri"/>
        <family val="2"/>
        <charset val="238"/>
      </rPr>
      <t xml:space="preserve"> </t>
    </r>
    <r>
      <rPr>
        <b/>
        <i/>
        <sz val="9"/>
        <rFont val="Calibri"/>
        <family val="2"/>
        <charset val="238"/>
      </rPr>
      <t>(ZONA 2)</t>
    </r>
  </si>
  <si>
    <r>
      <t xml:space="preserve">Sva vrata koja se ugrađuju su bez praga. Vrata se ugradjuju po sistemu suhe ugradnje sa, ili bez slijepog okvira (zavisno od pozicije). Okov standardni, sa okretnim mehanizmom. Otvaranje i veličina prema šemama iz projekta. Sva unutrašnja vrata koja se ugrađuju su sa završnom obradom - po izboru Ugovornog organa/Nadzornog organa.
</t>
    </r>
    <r>
      <rPr>
        <u/>
        <sz val="9"/>
        <rFont val="Calibri"/>
        <family val="2"/>
        <charset val="238"/>
      </rPr>
      <t>Ugradnja nove unutrašnje stolarije:</t>
    </r>
    <r>
      <rPr>
        <sz val="9"/>
        <rFont val="Calibri"/>
        <family val="2"/>
        <charset val="238"/>
      </rPr>
      <t xml:space="preserve">
Ugradnju izvršiti na mjestu otvora koji su predviđeni za ugradnju novih unutrašnjih vrata. Na osnovu uzetih mjera na licu mjesta izraditi radionički nacrt u koje je potrebno uključiti eventualno ugradnju slijepih profila, stvarne dimenzije pozicije, detaljne opise profila, primijenjenog okova, stakla sa svim detaljima ugradnje i pričvršćivanja pozicija za postojeći zid. 
</t>
    </r>
    <r>
      <rPr>
        <i/>
        <u/>
        <sz val="9"/>
        <rFont val="Calibri"/>
        <family val="2"/>
        <charset val="238"/>
      </rPr>
      <t>Radioničke nacrte prije proizvodnje dostaviti na uvid Nadzornom organu.</t>
    </r>
    <r>
      <rPr>
        <sz val="9"/>
        <rFont val="Calibri"/>
        <family val="2"/>
        <charset val="238"/>
      </rPr>
      <t xml:space="preserve">
</t>
    </r>
  </si>
  <si>
    <t>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Jediničnom cijenom obuhvatiti sve navedene radove, eventualno potrebne dodatne profile u svrhu funkcionalnosti ugrađene pozicije, sva moguća potrebna dodatna ojačanja koja će garantovati stabilnost pozicija od deformacija i vibracija pozicija tokom korištenja, vertikalni i horizontalni prenos, te privremeno odlaganje i utovar u kamione i odvoz otpadnog materijala i šuta na najbližu opštinsku deponiju kao i sve nepredviđene radove.  
Sve mjere prije izrade radioničkih nacrta i izrade pozicija uzeti na licu mjesta.</t>
  </si>
  <si>
    <t>1</t>
  </si>
  <si>
    <t>UKUPNO RADOVA NA UGRADNJI UNUTARNJE STOLARIJE :</t>
  </si>
  <si>
    <r>
      <t xml:space="preserve">Obrada svih unutarnjih špaletni oko otvora na pozicijama na kojim se vrši zamjena </t>
    </r>
    <r>
      <rPr>
        <b/>
        <i/>
        <sz val="9"/>
        <rFont val="Calibri"/>
        <family val="2"/>
        <charset val="238"/>
      </rPr>
      <t>(postojeće stare bravarije od kopelita i metala u novu stolariju odgovarajuće širine, postojećih metalnih vrata u nova industrijska sekciona podizna vrata te novopostavljena ulazna vrata).</t>
    </r>
    <r>
      <rPr>
        <b/>
        <sz val="9"/>
        <rFont val="Calibri"/>
        <family val="2"/>
        <charset val="238"/>
      </rPr>
      <t xml:space="preserve">
</t>
    </r>
    <r>
      <rPr>
        <sz val="9"/>
        <rFont val="Calibri"/>
        <family val="2"/>
        <charset val="238"/>
      </rPr>
      <t xml:space="preserve">Pod obradom špaletni i obima oko otvora podrazumijeva se:
Obijanje oštećenog maltera, struganje stare boje, krpanje eventualnih oštećenja, nanošenje polimercementnog maltera u dva sloja ukupne debljine do 5 mm armiranog alkalno postojanom mrežicom od staklenih vlakana, malterisanje na oštećenim dijelovima špaletne, sa prethodnim nabacivanjem  jakog cementong špric maltera, te ravnanje završno sa finim malterom u debljini do max 3 cm u ravnini sa postojećim završnim malterom. Ukoliko su potrebne veće debljine, malterisanje izvesti u više slojeva uvijek na prethodno očvrsli sloj ili primijeniti termoizolaciju odgovarajuće debljine pričvršćenu ljepilom, te postavljanje ugaonih lajsni od stiropora kod malih oštećenja i ugradbenog prostora između zida i štoka otvora. 
Rad obuhvata i zidarsko zapunjavanje manjih fuga između zida i doprozornika, zapunjavanje krilnim kitom spoja doprozornika i špaletne i gletovanje 2x, šmirglanje, bojenje pripadajućih površina disperzivnom bojom. Prije zapunjavanja akrilom na doprozornik nalijepiti papirnatu traku koja se demontira nakon završenog akrilisanja. Prilikom obrade pripadajućih površina predvidjeti odgovarajuću zaštitu unutrašnjih prostorija od onečišćenja. </t>
    </r>
  </si>
  <si>
    <t>Jediničnom cijenom obuhvatiti nabavku i ugradnju L lajsni za postavljanje na vanjskoj strani između profila prozora i špaletne kako bi se zatvorila fuga ugradnje i stiropor lajsnu za postavljanje sa unutrašnje strane na mjestima manjih odstojanja između štoka i zida. 
Jediničnom cijenom obuhvatiti sav potreban rad i materijal na obradi špaletni i obima oko otvora, te dopremu materijala do mjesta ugradnje, odvoz otpadnog materijala i šuta na najbližu opštinsku deponiju i čišćenje radilišta od nečistoća nastalih obradom špaletni, kao i sve nepredviđene radove.
Sve dimenzije i količine provjeriti na licu mjesta.</t>
  </si>
  <si>
    <r>
      <t xml:space="preserve">STOLARIJA TIP 2 - Nabavka materijala, radionička izrada, doprema i ugradnja nove fasadne PVC stolarije - puna dvokrilna vanjska vrata sa nadsvjetlom  i  ostakljena dvokrilna vrata bez nadsvjetla - HALA                                                                                           
</t>
    </r>
    <r>
      <rPr>
        <sz val="9"/>
        <rFont val="Calibri"/>
        <family val="2"/>
        <charset val="238"/>
      </rPr>
      <t xml:space="preserve">Nova PVC fasadna stolarija koja se ugrađuje: PVC profili su sedmokomorni sa dvije linije dihtovanja, dimenzija cca 85x75mm, bijele boje. Otvor ostakliti pjeskarenim mliječno bijelim termoizolacionim staklom debljine 6+16+4 mm sa Low-e premazom, punjen argonom i dihtovati trajno elastičnom EPDM gumom  sa koeficijentom provođenja  toplote  (Ug,max=0,7 W/m2K), dok se puna vrata rade od panela debljine 26 mm.
</t>
    </r>
    <r>
      <rPr>
        <b/>
        <sz val="9"/>
        <rFont val="Calibri"/>
        <family val="2"/>
        <charset val="238"/>
      </rPr>
      <t xml:space="preserve">
</t>
    </r>
  </si>
  <si>
    <t>Rb.
(A)</t>
  </si>
  <si>
    <t>NAZIV GRUPE RADOVA/OPIS RADOVA
(B)</t>
  </si>
  <si>
    <t>Jed. mj.
(C)</t>
  </si>
  <si>
    <t>Količina 
(D)</t>
  </si>
  <si>
    <t>Jedinična cijena (bez PDV-a)
u BAM
(E)</t>
  </si>
  <si>
    <t>Ukupna cijena 
(bez PDV-a)
u BAM
(F)</t>
  </si>
  <si>
    <t>Ukupno bez popusta i bez PDV-a u BAM:</t>
  </si>
  <si>
    <t>Popust u % (ukoliko postoji popust, isti unijeti u procentima):</t>
  </si>
  <si>
    <t>Popust u BAM:</t>
  </si>
  <si>
    <t>Ukupno s popustom i bez PDV-a u BAM:</t>
  </si>
  <si>
    <t>Iznos PDV-a (s uračunatim popustom) u BAM:</t>
  </si>
  <si>
    <t>Ukupno s uračunatim popustom i PDV-om u BAM:</t>
  </si>
  <si>
    <t>_________________________</t>
  </si>
  <si>
    <t xml:space="preserve">Ime i prezime:  	</t>
  </si>
  <si>
    <t>Funkcija u firmi ponuđača:  
(osoba/osobe ovlaštene za potpisivanje u ime učesnika na tenderu)</t>
  </si>
  <si>
    <t xml:space="preserve">Mjesto i datum:	</t>
  </si>
  <si>
    <t>M.P.</t>
  </si>
  <si>
    <t xml:space="preserve">Potpis: </t>
  </si>
  <si>
    <t>DIO 4. FINANSIJSKA PONUDA 
PREDMJER/TROŠKOVNIK
LOT02 - Radovi na ugradnji vanjske i unutarnje stolarije</t>
  </si>
  <si>
    <r>
      <rPr>
        <b/>
        <sz val="10"/>
        <rFont val="Calibri"/>
        <family val="2"/>
        <charset val="238"/>
        <scheme val="minor"/>
      </rPr>
      <t xml:space="preserve">NAPOMENE I UPUTE:
</t>
    </r>
    <r>
      <rPr>
        <b/>
        <sz val="10"/>
        <color rgb="FFFF0000"/>
        <rFont val="Calibri"/>
        <family val="2"/>
        <charset val="238"/>
        <scheme val="minor"/>
      </rPr>
      <t xml:space="preserve">• Ponuđač popunjava isključivo kolonu (E) – Jedinična cijena (bez PDV-a) u BAM, dok ostala polja nisu promjenjiva. Množenje količina i jediničnih cijena, kao i sabiranje pozicija, automatski se izvršava.
• Osim jedinične cijene, ponuđač može ponuditi i POPUST u procentima, koji se unosi na dno tabele u polje ispod Rekapitulacije (polje F90). 
</t>
    </r>
    <r>
      <rPr>
        <sz val="10"/>
        <rFont val="Calibri"/>
        <family val="2"/>
        <charset val="238"/>
        <scheme val="minor"/>
      </rPr>
      <t>•	Ponuđene jedinične cijene moraju uključivati sve troškove rada i materijala (nabavku svih potrebnih materijala, njihovu dopremu do gradilišta i skladištenje, manipulaciju materijalom na gradilištu, pripremu i izvođenje radova, ugradnju materijala, vršenje svih propisanih kontrola kvalitete, odvoz preostalih materijala te čišćenje gradilišta i objekta od nečistoća prouzrokovanih radovima). Također je potrebno uključiti i sav potreban alat, izradu pomoćnih skela, zaštitu i vlaženje ploha ako je potrebno, kao i sve posredne i neposredne troškove za rad, materijal, transport, alat i građevinske strojeve, takse i sva ostala davanja te ostale zavisne troškove koje je izvođač obavezan platiti iz bilo kojeg razloga.
•	Smatraće se da je u jediničnu cijenu uključena i otežanost rada kod izrade kosih i manjih ploha, uglova, bridova oko vrata i prozora, nosača, nadvoja, stepeništa i sl.
•	U cijenu ponude moraju biti uračunati svi troškovi i eventualni popusti.
•	Prilikom popunjavanja ovog dokumenta Ponuđač ne smije vršiti nikakve izmjene opisa stavki, jedinica mjere i količina. Ukoliko se u fazi evaluacije ponuda ustanovi da su takve izmjene vršene, predmetna ponuda će biti diskvalificirana iz daljnjeg postupka evaluacije ponuda.
•	Odabrani izvođač radova je dužan obezbijediti sve potrebne energente (električna energija, razne vrste goriva, itd.), vodu i ostale resurse neophodne za izvođenje radova, a troškove istih ugraditi u jedinične cijene.
•	Ponuđač treba pažljivo proučiti tehničku dokumentaciju i stvarno stanje na terenu, i na osnovu toga i sam predvidjeti eventualne nepredviđene radove. Savjetuje se ponuđačima da, prije davanja ponude za ove radove, posjete predmetni objekat i na licu mjesta provjere količine i vrste radova iz predmjera radova kako bi eventualne viškove radova i nepredviđene radove mogli kvalitetno ugraditi u ponuđene cijene, jer se isti neće naknadno priznavati.
•	Ponuđene cijene uključuju sve nepredviđene troškove i rezervne troškove te rizike bilo kakve vrste potrebne za gradnju, dovršetak i održavanje svih radova u skladu s ugovorom. Ako u strukturi ukupne konačne cijene nisu navedene zasebne stavke, cijene uključuju sve troškove uključene u razne stavke ove strukture.
•	Ukupna cijena u strukturi ukupne konačne cijene je sveobuhvatna i uključuje sve poreze ili fiskalne obaveze.
•	U slučaju pojave bilo kakvih nejasnoća vezanih za ovaj predmjer, ponuđač treba tražiti dodatno objašnjenje od ugovornog organa prije davanja ponude jer se kasniji prigovori neće uzeti u obzir niti priznati bilo kakva razlika za naplatu.
• Nije moguće dopuniti/izmijeniti troškovnike dostavljene u ponudi.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</si>
</sst>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K_M_-;\-* #,##0.00\ _K_M_-;_-* &quot;-&quot;??\ _K_M_-;_-@_-"/>
    <numFmt numFmtId="164" formatCode="_-* #,##0.00\ _k_n_-;\-* #,##0.00\ _k_n_-;_-* &quot;-&quot;??\ _k_n_-;_-@_-"/>
  </numFmts>
  <fonts count="47">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1"/>
      <name val="Times New Roman"/>
      <family val="1"/>
      <charset val="238"/>
    </font>
    <font>
      <b/>
      <sz val="10"/>
      <name val="Calibri"/>
      <family val="2"/>
      <scheme val="minor"/>
    </font>
    <font>
      <sz val="11"/>
      <color theme="1"/>
      <name val="Calibri"/>
      <family val="2"/>
    </font>
    <font>
      <b/>
      <i/>
      <sz val="11"/>
      <name val="Calibri"/>
      <family val="2"/>
    </font>
    <font>
      <b/>
      <sz val="11"/>
      <color theme="1"/>
      <name val="Calibri"/>
      <family val="2"/>
    </font>
    <font>
      <sz val="10"/>
      <color theme="1"/>
      <name val="Calibri"/>
      <family val="2"/>
    </font>
    <font>
      <sz val="9"/>
      <name val="Calibri"/>
      <family val="2"/>
    </font>
    <font>
      <sz val="9"/>
      <name val="Calibri"/>
      <family val="2"/>
      <charset val="238"/>
    </font>
    <font>
      <b/>
      <sz val="9"/>
      <name val="Calibri"/>
      <family val="2"/>
      <charset val="238"/>
    </font>
    <font>
      <b/>
      <sz val="9"/>
      <color rgb="FFFF0000"/>
      <name val="Calibri"/>
      <family val="2"/>
    </font>
    <font>
      <i/>
      <sz val="9"/>
      <name val="Calibri"/>
      <family val="2"/>
      <charset val="238"/>
    </font>
    <font>
      <b/>
      <sz val="9"/>
      <name val="Calibri"/>
      <family val="2"/>
    </font>
    <font>
      <b/>
      <sz val="11"/>
      <color theme="1"/>
      <name val="Calibri"/>
      <family val="2"/>
      <charset val="238"/>
    </font>
    <font>
      <b/>
      <sz val="9"/>
      <color theme="1"/>
      <name val="Calibri"/>
      <family val="2"/>
      <charset val="238"/>
    </font>
    <font>
      <sz val="9"/>
      <color theme="1"/>
      <name val="Calibri"/>
      <family val="2"/>
    </font>
    <font>
      <i/>
      <u/>
      <sz val="9"/>
      <name val="Calibri"/>
      <family val="2"/>
      <charset val="238"/>
    </font>
    <font>
      <b/>
      <sz val="11"/>
      <name val="Calibri"/>
      <family val="2"/>
      <charset val="238"/>
    </font>
    <font>
      <b/>
      <i/>
      <sz val="9"/>
      <name val="Calibri"/>
      <family val="2"/>
      <charset val="238"/>
    </font>
    <font>
      <b/>
      <u/>
      <sz val="9"/>
      <name val="Calibri"/>
      <family val="2"/>
      <charset val="238"/>
    </font>
    <font>
      <b/>
      <sz val="9"/>
      <color theme="1"/>
      <name val="Calibri"/>
      <family val="2"/>
    </font>
    <font>
      <b/>
      <i/>
      <sz val="12"/>
      <name val="Calibri"/>
      <family val="2"/>
    </font>
    <font>
      <sz val="12"/>
      <name val="Calibri"/>
      <family val="2"/>
    </font>
    <font>
      <b/>
      <sz val="12"/>
      <name val="Calibri"/>
      <family val="2"/>
    </font>
    <font>
      <b/>
      <sz val="12"/>
      <color theme="1"/>
      <name val="Calibri"/>
      <family val="2"/>
    </font>
    <font>
      <i/>
      <u/>
      <vertAlign val="superscript"/>
      <sz val="9"/>
      <name val="Calibri"/>
      <family val="2"/>
      <charset val="238"/>
    </font>
    <font>
      <sz val="11"/>
      <color theme="1"/>
      <name val="Calibri"/>
      <family val="2"/>
      <charset val="238"/>
    </font>
    <font>
      <sz val="9"/>
      <color theme="1"/>
      <name val="Calibri"/>
      <family val="2"/>
      <charset val="238"/>
    </font>
    <font>
      <b/>
      <i/>
      <sz val="9"/>
      <name val="Calibri"/>
      <family val="2"/>
    </font>
    <font>
      <u/>
      <sz val="9"/>
      <name val="Calibri"/>
      <family val="2"/>
      <charset val="238"/>
    </font>
    <font>
      <sz val="10"/>
      <name val="Times New Roman"/>
      <family val="1"/>
    </font>
    <font>
      <sz val="10"/>
      <name val="Calibri"/>
      <family val="2"/>
      <charset val="238"/>
      <scheme val="minor"/>
    </font>
    <font>
      <sz val="11"/>
      <name val="Calibri"/>
      <family val="2"/>
      <charset val="238"/>
      <scheme val="minor"/>
    </font>
    <font>
      <sz val="10"/>
      <color theme="1"/>
      <name val="Calibri"/>
      <family val="2"/>
      <charset val="238"/>
      <scheme val="minor"/>
    </font>
    <font>
      <b/>
      <sz val="14"/>
      <name val="Swis721 BT"/>
      <family val="2"/>
    </font>
    <font>
      <b/>
      <sz val="10"/>
      <name val="Calibri"/>
      <family val="2"/>
      <charset val="238"/>
      <scheme val="minor"/>
    </font>
    <font>
      <i/>
      <sz val="10"/>
      <name val="Swis721 BT"/>
      <family val="2"/>
    </font>
    <font>
      <b/>
      <i/>
      <sz val="11"/>
      <name val="Swis721 BT"/>
      <family val="2"/>
    </font>
    <font>
      <b/>
      <sz val="12"/>
      <color theme="1"/>
      <name val="Calibri"/>
      <family val="2"/>
      <charset val="238"/>
      <scheme val="minor"/>
    </font>
    <font>
      <b/>
      <sz val="10"/>
      <name val="Times New Roman"/>
      <family val="1"/>
    </font>
    <font>
      <b/>
      <sz val="10"/>
      <color rgb="FFFF0000"/>
      <name val="Calibri"/>
      <family val="2"/>
      <charset val="238"/>
      <scheme val="minor"/>
    </font>
    <font>
      <b/>
      <i/>
      <sz val="10"/>
      <name val="Calibri"/>
      <family val="2"/>
      <charset val="238"/>
      <scheme val="minor"/>
    </font>
    <font>
      <b/>
      <sz val="11"/>
      <name val="Calibri"/>
      <family val="2"/>
      <charset val="238"/>
      <scheme val="minor"/>
    </font>
    <font>
      <b/>
      <sz val="12"/>
      <name val="Calibri"/>
      <family val="2"/>
      <charset val="238"/>
      <scheme val="minor"/>
    </font>
  </fonts>
  <fills count="8">
    <fill>
      <patternFill patternType="none"/>
    </fill>
    <fill>
      <patternFill patternType="gray125"/>
    </fill>
    <fill>
      <patternFill patternType="solid">
        <fgColor rgb="FFADC773"/>
        <bgColor indexed="64"/>
      </patternFill>
    </fill>
    <fill>
      <patternFill patternType="solid">
        <fgColor rgb="FFD7E3BB"/>
        <bgColor indexed="64"/>
      </patternFill>
    </fill>
    <fill>
      <patternFill patternType="solid">
        <fgColor rgb="FFE4E4E4"/>
        <bgColor indexed="64"/>
      </patternFill>
    </fill>
    <fill>
      <patternFill patternType="solid">
        <fgColor theme="0"/>
        <bgColor indexed="64"/>
      </patternFill>
    </fill>
    <fill>
      <patternFill patternType="solid">
        <fgColor rgb="FFC9DAA2"/>
        <bgColor indexed="64"/>
      </patternFill>
    </fill>
    <fill>
      <patternFill patternType="solid">
        <fgColor theme="7" tint="0.39997558519241921"/>
        <bgColor indexed="64"/>
      </patternFill>
    </fill>
  </fills>
  <borders count="55">
    <border>
      <left/>
      <right/>
      <top/>
      <bottom/>
      <diagonal/>
    </border>
    <border>
      <left/>
      <right/>
      <top/>
      <bottom style="thin">
        <color indexed="64"/>
      </bottom>
      <diagonal/>
    </border>
    <border>
      <left style="thin">
        <color indexed="64"/>
      </left>
      <right style="hair">
        <color indexed="64"/>
      </right>
      <top style="thin">
        <color indexed="64"/>
      </top>
      <bottom style="thin">
        <color theme="6" tint="0.39997558519241921"/>
      </bottom>
      <diagonal/>
    </border>
    <border>
      <left style="hair">
        <color indexed="64"/>
      </left>
      <right style="hair">
        <color indexed="64"/>
      </right>
      <top style="thin">
        <color indexed="64"/>
      </top>
      <bottom style="thin">
        <color theme="6" tint="0.39997558519241921"/>
      </bottom>
      <diagonal/>
    </border>
    <border>
      <left style="hair">
        <color indexed="64"/>
      </left>
      <right style="thin">
        <color indexed="64"/>
      </right>
      <top style="thin">
        <color indexed="64"/>
      </top>
      <bottom style="thin">
        <color theme="6" tint="0.39997558519241921"/>
      </bottom>
      <diagonal/>
    </border>
    <border>
      <left style="thin">
        <color indexed="64"/>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indexed="64"/>
      </right>
      <top style="thin">
        <color theme="6" tint="0.39997558519241921"/>
      </top>
      <bottom style="thin">
        <color theme="6" tint="0.39997558519241921"/>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style="hair">
        <color theme="6" tint="0.39997558519241921"/>
      </bottom>
      <diagonal/>
    </border>
    <border>
      <left/>
      <right style="thin">
        <color indexed="64"/>
      </right>
      <top/>
      <bottom/>
      <diagonal/>
    </border>
    <border>
      <left style="thin">
        <color indexed="64"/>
      </left>
      <right/>
      <top style="hair">
        <color theme="6" tint="0.39997558519241921"/>
      </top>
      <bottom style="hair">
        <color theme="6" tint="0.39997558519241921"/>
      </bottom>
      <diagonal/>
    </border>
    <border>
      <left style="hair">
        <color indexed="64"/>
      </left>
      <right style="hair">
        <color theme="6" tint="0.39997558519241921"/>
      </right>
      <top style="hair">
        <color theme="6" tint="0.39997558519241921"/>
      </top>
      <bottom style="hair">
        <color theme="6" tint="0.39997558519241921"/>
      </bottom>
      <diagonal/>
    </border>
    <border>
      <left style="hair">
        <color theme="6" tint="0.39997558519241921"/>
      </left>
      <right style="hair">
        <color theme="6" tint="0.39997558519241921"/>
      </right>
      <top style="hair">
        <color theme="6" tint="0.39997558519241921"/>
      </top>
      <bottom style="hair">
        <color theme="6" tint="0.39997558519241921"/>
      </bottom>
      <diagonal/>
    </border>
    <border>
      <left style="hair">
        <color indexed="64"/>
      </left>
      <right/>
      <top/>
      <bottom/>
      <diagonal/>
    </border>
    <border>
      <left style="hair">
        <color indexed="64"/>
      </left>
      <right style="hair">
        <color indexed="64"/>
      </right>
      <top style="hair">
        <color theme="6" tint="0.39997558519241921"/>
      </top>
      <bottom style="thin">
        <color theme="6" tint="0.39997558519241921"/>
      </bottom>
      <diagonal/>
    </border>
    <border>
      <left style="hair">
        <color indexed="64"/>
      </left>
      <right/>
      <top style="thin">
        <color theme="6" tint="0.39997558519241921"/>
      </top>
      <bottom style="thin">
        <color theme="6" tint="0.39997558519241921"/>
      </bottom>
      <diagonal/>
    </border>
    <border>
      <left style="hair">
        <color indexed="64"/>
      </left>
      <right style="hair">
        <color indexed="64"/>
      </right>
      <top style="thin">
        <color theme="6" tint="0.39997558519241921"/>
      </top>
      <bottom style="hair">
        <color indexed="64"/>
      </bottom>
      <diagonal/>
    </border>
    <border>
      <left/>
      <right style="hair">
        <color indexed="64"/>
      </right>
      <top style="thin">
        <color theme="6" tint="0.39997558519241921"/>
      </top>
      <bottom style="hair">
        <color indexed="64"/>
      </bottom>
      <diagonal/>
    </border>
    <border>
      <left/>
      <right style="thin">
        <color indexed="64"/>
      </right>
      <top style="thin">
        <color theme="6" tint="0.39997558519241921"/>
      </top>
      <bottom style="hair">
        <color indexed="64"/>
      </bottom>
      <diagonal/>
    </border>
    <border>
      <left/>
      <right/>
      <top/>
      <bottom style="hair">
        <color indexed="64"/>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top style="hair">
        <color indexed="64"/>
      </top>
      <bottom style="hair">
        <color theme="6" tint="0.39997558519241921"/>
      </bottom>
      <diagonal/>
    </border>
    <border>
      <left style="hair">
        <color indexed="64"/>
      </left>
      <right style="thin">
        <color indexed="64"/>
      </right>
      <top style="hair">
        <color indexed="64"/>
      </top>
      <bottom style="hair">
        <color theme="6" tint="0.39997558519241921"/>
      </bottom>
      <diagonal/>
    </border>
    <border>
      <left style="hair">
        <color theme="6" tint="0.39997558519241921"/>
      </left>
      <right style="thin">
        <color indexed="64"/>
      </right>
      <top style="hair">
        <color theme="6" tint="0.39997558519241921"/>
      </top>
      <bottom style="hair">
        <color theme="6" tint="0.39997558519241921"/>
      </bottom>
      <diagonal/>
    </border>
    <border>
      <left style="hair">
        <color indexed="64"/>
      </left>
      <right/>
      <top style="hair">
        <color theme="6" tint="0.39997558519241921"/>
      </top>
      <bottom style="thin">
        <color theme="6" tint="0.39997558519241921"/>
      </bottom>
      <diagonal/>
    </border>
    <border>
      <left style="hair">
        <color indexed="64"/>
      </left>
      <right style="thin">
        <color indexed="64"/>
      </right>
      <top style="hair">
        <color theme="6" tint="0.39997558519241921"/>
      </top>
      <bottom style="thin">
        <color theme="6" tint="0.39997558519241921"/>
      </bottom>
      <diagonal/>
    </border>
    <border>
      <left/>
      <right style="thin">
        <color indexed="64"/>
      </right>
      <top/>
      <bottom style="hair">
        <color indexed="64"/>
      </bottom>
      <diagonal/>
    </border>
    <border>
      <left style="thin">
        <color indexed="64"/>
      </left>
      <right/>
      <top style="thin">
        <color theme="6" tint="0.39997558519241921"/>
      </top>
      <bottom style="hair">
        <color indexed="64"/>
      </bottom>
      <diagonal/>
    </border>
    <border>
      <left style="hair">
        <color indexed="64"/>
      </left>
      <right/>
      <top style="thin">
        <color theme="6" tint="0.39997558519241921"/>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7">
    <xf numFmtId="0" fontId="0" fillId="0" borderId="0"/>
    <xf numFmtId="0" fontId="3" fillId="0" borderId="0"/>
    <xf numFmtId="164" fontId="3" fillId="0" borderId="0" applyFont="0" applyFill="0" applyBorder="0" applyAlignment="0" applyProtection="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cellStyleXfs>
  <cellXfs count="232">
    <xf numFmtId="0" fontId="0" fillId="0" borderId="0" xfId="0"/>
    <xf numFmtId="9" fontId="41" fillId="7" borderId="52" xfId="6" applyFont="1" applyFill="1" applyBorder="1" applyAlignment="1" applyProtection="1">
      <alignment horizontal="center" vertical="center"/>
      <protection locked="0"/>
    </xf>
    <xf numFmtId="0" fontId="4" fillId="0" borderId="0" xfId="1" applyFont="1" applyAlignment="1" applyProtection="1">
      <alignment vertical="center"/>
    </xf>
    <xf numFmtId="0" fontId="0" fillId="0" borderId="0" xfId="0" applyProtection="1"/>
    <xf numFmtId="0" fontId="44" fillId="0" borderId="2" xfId="1" applyFont="1" applyBorder="1" applyAlignment="1" applyProtection="1">
      <alignment horizontal="center" vertical="center" wrapText="1"/>
    </xf>
    <xf numFmtId="0" fontId="44" fillId="0" borderId="3" xfId="1" applyFont="1" applyBorder="1" applyAlignment="1" applyProtection="1">
      <alignment horizontal="center" vertical="center" wrapText="1"/>
    </xf>
    <xf numFmtId="0" fontId="44" fillId="0" borderId="4" xfId="1" applyFont="1" applyBorder="1" applyAlignment="1" applyProtection="1">
      <alignment horizontal="center" vertical="center" wrapText="1"/>
    </xf>
    <xf numFmtId="0" fontId="5" fillId="0" borderId="0" xfId="1" applyFont="1" applyAlignment="1" applyProtection="1">
      <alignment horizontal="center" vertical="center" wrapText="1"/>
    </xf>
    <xf numFmtId="0" fontId="6" fillId="0" borderId="0" xfId="0" applyFont="1" applyProtection="1"/>
    <xf numFmtId="49" fontId="7" fillId="2" borderId="5" xfId="0" applyNumberFormat="1" applyFont="1" applyFill="1" applyBorder="1" applyAlignment="1" applyProtection="1">
      <alignment horizontal="center" vertical="center" wrapText="1"/>
    </xf>
    <xf numFmtId="0" fontId="8" fillId="0" borderId="0" xfId="0" applyFont="1" applyProtection="1"/>
    <xf numFmtId="0" fontId="9" fillId="0" borderId="0" xfId="0" applyFont="1" applyProtection="1"/>
    <xf numFmtId="0" fontId="24" fillId="0" borderId="13" xfId="1" applyFont="1" applyBorder="1" applyAlignment="1" applyProtection="1">
      <alignment vertical="center"/>
    </xf>
    <xf numFmtId="0" fontId="24" fillId="0" borderId="28" xfId="1" applyFont="1" applyBorder="1" applyAlignment="1" applyProtection="1">
      <alignment vertical="center"/>
    </xf>
    <xf numFmtId="0" fontId="25" fillId="0" borderId="31" xfId="1" applyFont="1" applyBorder="1" applyAlignment="1" applyProtection="1">
      <alignment horizontal="center" vertical="center"/>
    </xf>
    <xf numFmtId="164" fontId="24" fillId="0" borderId="31" xfId="2" applyFont="1" applyFill="1" applyBorder="1" applyAlignment="1" applyProtection="1">
      <alignment vertical="center"/>
    </xf>
    <xf numFmtId="4" fontId="26" fillId="0" borderId="33" xfId="3" applyNumberFormat="1" applyFont="1" applyFill="1" applyBorder="1" applyAlignment="1" applyProtection="1">
      <alignment horizontal="center" vertical="center" wrapText="1"/>
    </xf>
    <xf numFmtId="4" fontId="27" fillId="0" borderId="0" xfId="0" applyNumberFormat="1" applyFont="1" applyAlignment="1" applyProtection="1">
      <alignment horizontal="center" vertical="center"/>
    </xf>
    <xf numFmtId="49" fontId="10" fillId="0" borderId="22" xfId="4" applyNumberFormat="1" applyFont="1" applyBorder="1" applyAlignment="1" applyProtection="1">
      <alignment horizontal="center" vertical="top" wrapText="1"/>
    </xf>
    <xf numFmtId="49" fontId="12" fillId="0" borderId="18" xfId="4" applyNumberFormat="1" applyFont="1" applyBorder="1" applyAlignment="1" applyProtection="1">
      <alignment horizontal="left" vertical="top" wrapText="1"/>
    </xf>
    <xf numFmtId="0" fontId="25" fillId="0" borderId="34" xfId="1" applyFont="1" applyBorder="1" applyAlignment="1" applyProtection="1">
      <alignment horizontal="center" vertical="center"/>
    </xf>
    <xf numFmtId="164" fontId="24" fillId="0" borderId="9" xfId="2" applyFont="1" applyFill="1" applyBorder="1" applyAlignment="1" applyProtection="1">
      <alignment vertical="center"/>
    </xf>
    <xf numFmtId="4" fontId="26" fillId="0" borderId="24" xfId="3" applyNumberFormat="1" applyFont="1" applyFill="1" applyBorder="1" applyAlignment="1" applyProtection="1">
      <alignment horizontal="center" vertical="center" wrapText="1"/>
    </xf>
    <xf numFmtId="49" fontId="10" fillId="0" borderId="9" xfId="4" applyNumberFormat="1" applyFont="1" applyBorder="1" applyAlignment="1" applyProtection="1">
      <alignment horizontal="left" vertical="top" wrapText="1"/>
    </xf>
    <xf numFmtId="0" fontId="25" fillId="0" borderId="0" xfId="1" applyFont="1" applyAlignment="1" applyProtection="1">
      <alignment horizontal="center" vertical="center"/>
    </xf>
    <xf numFmtId="164" fontId="24" fillId="0" borderId="18" xfId="2" applyFont="1" applyFill="1" applyBorder="1" applyAlignment="1" applyProtection="1">
      <alignment vertical="center"/>
    </xf>
    <xf numFmtId="4" fontId="26" fillId="0" borderId="10" xfId="3" applyNumberFormat="1" applyFont="1" applyFill="1" applyBorder="1" applyAlignment="1" applyProtection="1">
      <alignment horizontal="center" vertical="center" wrapText="1"/>
    </xf>
    <xf numFmtId="49" fontId="11" fillId="0" borderId="11" xfId="4" applyNumberFormat="1" applyFont="1" applyBorder="1" applyAlignment="1" applyProtection="1">
      <alignment horizontal="left" vertical="top" wrapText="1"/>
    </xf>
    <xf numFmtId="0" fontId="25" fillId="0" borderId="14" xfId="1" applyFont="1" applyBorder="1" applyAlignment="1" applyProtection="1">
      <alignment horizontal="center" vertical="center"/>
    </xf>
    <xf numFmtId="164" fontId="24" fillId="0" borderId="11" xfId="2" applyFont="1" applyFill="1" applyBorder="1" applyAlignment="1" applyProtection="1">
      <alignment vertical="center"/>
    </xf>
    <xf numFmtId="4" fontId="26" fillId="0" borderId="12" xfId="3" applyNumberFormat="1" applyFont="1" applyFill="1" applyBorder="1" applyAlignment="1" applyProtection="1">
      <alignment horizontal="center" vertical="center" wrapText="1"/>
    </xf>
    <xf numFmtId="49" fontId="10" fillId="3" borderId="16" xfId="0" applyNumberFormat="1" applyFont="1" applyFill="1" applyBorder="1" applyAlignment="1" applyProtection="1">
      <alignment horizontal="right" vertical="top" wrapText="1"/>
    </xf>
    <xf numFmtId="49" fontId="11" fillId="3" borderId="18" xfId="0" applyNumberFormat="1" applyFont="1" applyFill="1" applyBorder="1" applyAlignment="1" applyProtection="1">
      <alignment horizontal="left" vertical="center" wrapText="1"/>
    </xf>
    <xf numFmtId="0" fontId="10" fillId="3" borderId="18" xfId="1" applyFont="1" applyFill="1" applyBorder="1" applyAlignment="1" applyProtection="1">
      <alignment horizontal="center"/>
    </xf>
    <xf numFmtId="43" fontId="10" fillId="3" borderId="18" xfId="1" applyNumberFormat="1" applyFont="1" applyFill="1" applyBorder="1" applyProtection="1"/>
    <xf numFmtId="43" fontId="10" fillId="3" borderId="19" xfId="1" applyNumberFormat="1" applyFont="1" applyFill="1" applyBorder="1" applyProtection="1"/>
    <xf numFmtId="0" fontId="16" fillId="0" borderId="0" xfId="0" applyFont="1" applyProtection="1"/>
    <xf numFmtId="49" fontId="10" fillId="3" borderId="22" xfId="0" applyNumberFormat="1" applyFont="1" applyFill="1" applyBorder="1" applyAlignment="1" applyProtection="1">
      <alignment horizontal="right" vertical="top" wrapText="1"/>
    </xf>
    <xf numFmtId="49" fontId="22" fillId="3" borderId="17" xfId="0" applyNumberFormat="1" applyFont="1" applyFill="1" applyBorder="1" applyAlignment="1" applyProtection="1">
      <alignment horizontal="left" vertical="center" wrapText="1"/>
    </xf>
    <xf numFmtId="49" fontId="10" fillId="3" borderId="17" xfId="0" applyNumberFormat="1" applyFont="1" applyFill="1" applyBorder="1" applyAlignment="1" applyProtection="1">
      <alignment horizontal="left" vertical="center" wrapText="1"/>
    </xf>
    <xf numFmtId="0" fontId="9" fillId="0" borderId="0" xfId="0" applyFont="1" applyAlignment="1" applyProtection="1">
      <alignment horizontal="center" vertical="center"/>
    </xf>
    <xf numFmtId="49" fontId="12" fillId="3" borderId="17" xfId="0" applyNumberFormat="1" applyFont="1" applyFill="1" applyBorder="1" applyAlignment="1" applyProtection="1">
      <alignment horizontal="left" vertical="center" wrapText="1"/>
    </xf>
    <xf numFmtId="43" fontId="10" fillId="3" borderId="18" xfId="3" applyFont="1" applyFill="1" applyBorder="1" applyAlignment="1" applyProtection="1">
      <alignment horizontal="center" vertical="center" wrapText="1"/>
    </xf>
    <xf numFmtId="4" fontId="10" fillId="3" borderId="18" xfId="3" applyNumberFormat="1" applyFont="1" applyFill="1" applyBorder="1" applyAlignment="1" applyProtection="1">
      <alignment horizontal="center" vertical="center" wrapText="1"/>
    </xf>
    <xf numFmtId="4" fontId="10" fillId="3" borderId="19" xfId="3" applyNumberFormat="1" applyFont="1" applyFill="1" applyBorder="1" applyAlignment="1" applyProtection="1">
      <alignment horizontal="center" vertical="center" wrapText="1"/>
    </xf>
    <xf numFmtId="4" fontId="17" fillId="0" borderId="0" xfId="0" applyNumberFormat="1" applyFont="1" applyAlignment="1" applyProtection="1">
      <alignment horizontal="center" vertical="center"/>
    </xf>
    <xf numFmtId="4" fontId="18" fillId="0" borderId="0" xfId="0" applyNumberFormat="1" applyFont="1" applyAlignment="1" applyProtection="1">
      <alignment horizontal="center" vertical="center"/>
    </xf>
    <xf numFmtId="2" fontId="6" fillId="0" borderId="0" xfId="0" applyNumberFormat="1" applyFont="1" applyAlignment="1" applyProtection="1">
      <alignment horizontal="center" vertical="center"/>
    </xf>
    <xf numFmtId="2" fontId="6" fillId="0" borderId="0" xfId="0" applyNumberFormat="1" applyFont="1" applyProtection="1"/>
    <xf numFmtId="49" fontId="10" fillId="5" borderId="22" xfId="0" applyNumberFormat="1" applyFont="1" applyFill="1" applyBorder="1" applyAlignment="1" applyProtection="1">
      <alignment horizontal="right" vertical="top" wrapText="1"/>
    </xf>
    <xf numFmtId="49" fontId="10" fillId="5" borderId="17" xfId="0" applyNumberFormat="1" applyFont="1" applyFill="1" applyBorder="1" applyAlignment="1" applyProtection="1">
      <alignment horizontal="left" vertical="center" wrapText="1"/>
    </xf>
    <xf numFmtId="0" fontId="10" fillId="5" borderId="18" xfId="1" applyFont="1" applyFill="1" applyBorder="1" applyAlignment="1" applyProtection="1">
      <alignment horizontal="center"/>
    </xf>
    <xf numFmtId="43" fontId="10" fillId="5" borderId="18" xfId="1" applyNumberFormat="1" applyFont="1" applyFill="1" applyBorder="1" applyProtection="1"/>
    <xf numFmtId="43" fontId="10" fillId="5" borderId="19" xfId="1" applyNumberFormat="1" applyFont="1" applyFill="1" applyBorder="1" applyProtection="1"/>
    <xf numFmtId="2" fontId="9" fillId="0" borderId="0" xfId="0" applyNumberFormat="1" applyFont="1" applyProtection="1"/>
    <xf numFmtId="49" fontId="10" fillId="5" borderId="22" xfId="0" applyNumberFormat="1" applyFont="1" applyFill="1" applyBorder="1" applyAlignment="1" applyProtection="1">
      <alignment horizontal="center" vertical="center" wrapText="1"/>
    </xf>
    <xf numFmtId="49" fontId="10" fillId="0" borderId="17" xfId="0" applyNumberFormat="1" applyFont="1" applyBorder="1" applyAlignment="1" applyProtection="1">
      <alignment horizontal="left" vertical="center" wrapText="1"/>
    </xf>
    <xf numFmtId="43" fontId="10" fillId="5" borderId="18" xfId="3" applyFont="1" applyFill="1" applyBorder="1" applyAlignment="1" applyProtection="1">
      <alignment horizontal="center" vertical="center" wrapText="1"/>
    </xf>
    <xf numFmtId="4" fontId="10" fillId="5" borderId="18" xfId="3" applyNumberFormat="1" applyFont="1" applyFill="1" applyBorder="1" applyAlignment="1" applyProtection="1">
      <alignment horizontal="center" vertical="center" wrapText="1"/>
    </xf>
    <xf numFmtId="4" fontId="10" fillId="5" borderId="19" xfId="3" applyNumberFormat="1" applyFont="1" applyFill="1" applyBorder="1" applyAlignment="1" applyProtection="1">
      <alignment horizontal="center" vertical="center" wrapText="1"/>
    </xf>
    <xf numFmtId="2" fontId="9" fillId="0" borderId="0" xfId="0" applyNumberFormat="1" applyFont="1" applyAlignment="1" applyProtection="1">
      <alignment horizontal="center" vertical="center"/>
    </xf>
    <xf numFmtId="49" fontId="12" fillId="5" borderId="17" xfId="0" applyNumberFormat="1" applyFont="1" applyFill="1" applyBorder="1" applyAlignment="1" applyProtection="1">
      <alignment horizontal="left" vertical="center" wrapText="1"/>
    </xf>
    <xf numFmtId="49" fontId="10" fillId="0" borderId="36" xfId="0" applyNumberFormat="1" applyFont="1" applyBorder="1" applyAlignment="1" applyProtection="1">
      <alignment horizontal="right" vertical="top" wrapText="1"/>
    </xf>
    <xf numFmtId="49" fontId="12" fillId="0" borderId="0" xfId="0" applyNumberFormat="1" applyFont="1" applyAlignment="1" applyProtection="1">
      <alignment horizontal="left" vertical="center" wrapText="1"/>
    </xf>
    <xf numFmtId="43" fontId="10" fillId="0" borderId="18" xfId="3" applyFont="1" applyFill="1" applyBorder="1" applyAlignment="1" applyProtection="1">
      <alignment horizontal="center" vertical="center" wrapText="1"/>
    </xf>
    <xf numFmtId="4" fontId="10" fillId="0" borderId="37" xfId="3" applyNumberFormat="1" applyFont="1" applyFill="1" applyBorder="1" applyAlignment="1" applyProtection="1">
      <alignment horizontal="center" vertical="center" wrapText="1"/>
    </xf>
    <xf numFmtId="4" fontId="10" fillId="0" borderId="19" xfId="3" applyNumberFormat="1" applyFont="1" applyFill="1" applyBorder="1" applyAlignment="1" applyProtection="1">
      <alignment horizontal="center" vertical="center" wrapText="1"/>
    </xf>
    <xf numFmtId="49" fontId="10" fillId="0" borderId="38" xfId="4" applyNumberFormat="1" applyFont="1" applyBorder="1" applyAlignment="1" applyProtection="1">
      <alignment horizontal="center" vertical="top" wrapText="1"/>
    </xf>
    <xf numFmtId="49" fontId="12" fillId="0" borderId="39" xfId="0" applyNumberFormat="1" applyFont="1" applyBorder="1" applyAlignment="1" applyProtection="1">
      <alignment horizontal="left" vertical="top" wrapText="1"/>
    </xf>
    <xf numFmtId="43" fontId="10" fillId="0" borderId="20" xfId="3" applyFont="1" applyFill="1" applyBorder="1" applyAlignment="1" applyProtection="1">
      <alignment horizontal="center" vertical="center" wrapText="1"/>
    </xf>
    <xf numFmtId="4" fontId="10" fillId="0" borderId="0" xfId="3" applyNumberFormat="1" applyFont="1" applyFill="1" applyBorder="1" applyAlignment="1" applyProtection="1">
      <alignment horizontal="center" vertical="center" wrapText="1"/>
    </xf>
    <xf numFmtId="4" fontId="10" fillId="0" borderId="10" xfId="3" applyNumberFormat="1" applyFont="1" applyFill="1" applyBorder="1" applyAlignment="1" applyProtection="1">
      <alignment horizontal="center" vertical="center" wrapText="1"/>
    </xf>
    <xf numFmtId="49" fontId="10" fillId="0" borderId="13" xfId="0" applyNumberFormat="1" applyFont="1" applyBorder="1" applyAlignment="1" applyProtection="1">
      <alignment horizontal="right" vertical="top" wrapText="1"/>
    </xf>
    <xf numFmtId="49" fontId="11" fillId="0" borderId="14" xfId="0" applyNumberFormat="1" applyFont="1" applyBorder="1" applyAlignment="1" applyProtection="1">
      <alignment horizontal="left" vertical="top" wrapText="1"/>
    </xf>
    <xf numFmtId="43" fontId="10" fillId="0" borderId="0" xfId="3" applyFont="1" applyFill="1" applyBorder="1" applyAlignment="1" applyProtection="1">
      <alignment horizontal="center" vertical="center" wrapText="1"/>
    </xf>
    <xf numFmtId="4" fontId="10" fillId="0" borderId="14" xfId="3" applyNumberFormat="1" applyFont="1" applyFill="1" applyBorder="1" applyAlignment="1" applyProtection="1">
      <alignment horizontal="center" vertical="center" wrapText="1"/>
    </xf>
    <xf numFmtId="4" fontId="10" fillId="0" borderId="24" xfId="3" applyNumberFormat="1" applyFont="1" applyFill="1" applyBorder="1" applyAlignment="1" applyProtection="1">
      <alignment horizontal="center" vertical="center" wrapText="1"/>
    </xf>
    <xf numFmtId="49" fontId="10" fillId="0" borderId="40" xfId="0" applyNumberFormat="1" applyFont="1" applyBorder="1" applyAlignment="1" applyProtection="1">
      <alignment horizontal="right" vertical="top" wrapText="1"/>
    </xf>
    <xf numFmtId="49" fontId="11" fillId="0" borderId="20" xfId="0" applyNumberFormat="1" applyFont="1" applyBorder="1" applyAlignment="1" applyProtection="1">
      <alignment horizontal="left" vertical="top" wrapText="1"/>
    </xf>
    <xf numFmtId="4" fontId="10" fillId="0" borderId="15" xfId="3" applyNumberFormat="1" applyFont="1" applyFill="1" applyBorder="1" applyAlignment="1" applyProtection="1">
      <alignment horizontal="center" vertical="center" wrapText="1"/>
    </xf>
    <xf numFmtId="49" fontId="11" fillId="3" borderId="17" xfId="0" applyNumberFormat="1" applyFont="1" applyFill="1" applyBorder="1" applyAlignment="1" applyProtection="1">
      <alignment horizontal="left" vertical="center" wrapText="1"/>
    </xf>
    <xf numFmtId="0" fontId="10" fillId="3" borderId="17" xfId="1" applyFont="1" applyFill="1" applyBorder="1" applyAlignment="1" applyProtection="1">
      <alignment horizontal="center"/>
    </xf>
    <xf numFmtId="43" fontId="10" fillId="3" borderId="17" xfId="1" applyNumberFormat="1" applyFont="1" applyFill="1" applyBorder="1" applyProtection="1"/>
    <xf numFmtId="0" fontId="29" fillId="0" borderId="0" xfId="0" applyFont="1" applyProtection="1"/>
    <xf numFmtId="4" fontId="10" fillId="3" borderId="17" xfId="3" applyNumberFormat="1" applyFont="1" applyFill="1" applyBorder="1" applyAlignment="1" applyProtection="1">
      <alignment horizontal="center" vertical="center" wrapText="1"/>
    </xf>
    <xf numFmtId="0" fontId="29" fillId="0" borderId="0" xfId="0" applyFont="1" applyAlignment="1" applyProtection="1">
      <alignment horizontal="center" vertical="center"/>
    </xf>
    <xf numFmtId="4" fontId="10" fillId="5" borderId="17" xfId="3" applyNumberFormat="1" applyFont="1" applyFill="1" applyBorder="1" applyAlignment="1" applyProtection="1">
      <alignment horizontal="center" vertical="center" wrapText="1"/>
    </xf>
    <xf numFmtId="49" fontId="10" fillId="5" borderId="22" xfId="0" applyNumberFormat="1" applyFont="1" applyFill="1" applyBorder="1" applyAlignment="1" applyProtection="1">
      <alignment horizontal="center" vertical="top" wrapText="1"/>
    </xf>
    <xf numFmtId="49" fontId="11" fillId="0" borderId="40" xfId="0" applyNumberFormat="1" applyFont="1" applyBorder="1" applyAlignment="1" applyProtection="1">
      <alignment horizontal="right" vertical="top" wrapText="1"/>
    </xf>
    <xf numFmtId="49" fontId="11" fillId="0" borderId="39" xfId="0" applyNumberFormat="1" applyFont="1" applyBorder="1" applyAlignment="1" applyProtection="1">
      <alignment horizontal="left" vertical="center" wrapText="1"/>
    </xf>
    <xf numFmtId="43" fontId="11" fillId="0" borderId="17" xfId="3" applyFont="1" applyFill="1" applyBorder="1" applyAlignment="1" applyProtection="1">
      <alignment horizontal="center" vertical="center" wrapText="1"/>
    </xf>
    <xf numFmtId="4" fontId="11" fillId="0" borderId="17" xfId="3" applyNumberFormat="1" applyFont="1" applyFill="1" applyBorder="1" applyAlignment="1" applyProtection="1">
      <alignment horizontal="center" vertical="center" wrapText="1"/>
    </xf>
    <xf numFmtId="4" fontId="11" fillId="0" borderId="19" xfId="3" applyNumberFormat="1" applyFont="1" applyFill="1" applyBorder="1" applyAlignment="1" applyProtection="1">
      <alignment horizontal="center" vertical="center" wrapText="1"/>
    </xf>
    <xf numFmtId="4" fontId="30" fillId="0" borderId="0" xfId="0" applyNumberFormat="1" applyFont="1" applyAlignment="1" applyProtection="1">
      <alignment horizontal="center" vertical="center"/>
    </xf>
    <xf numFmtId="49" fontId="11" fillId="0" borderId="39" xfId="0" applyNumberFormat="1" applyFont="1" applyBorder="1" applyAlignment="1" applyProtection="1">
      <alignment horizontal="left" vertical="top" wrapText="1"/>
    </xf>
    <xf numFmtId="43" fontId="11" fillId="0" borderId="20" xfId="3" applyFont="1" applyFill="1" applyBorder="1" applyAlignment="1" applyProtection="1">
      <alignment horizontal="center" vertical="center" wrapText="1"/>
    </xf>
    <xf numFmtId="4" fontId="11" fillId="0" borderId="20" xfId="3" applyNumberFormat="1" applyFont="1" applyFill="1" applyBorder="1" applyAlignment="1" applyProtection="1">
      <alignment horizontal="center" vertical="center" wrapText="1"/>
    </xf>
    <xf numFmtId="4" fontId="11" fillId="0" borderId="24" xfId="3" applyNumberFormat="1" applyFont="1" applyFill="1" applyBorder="1" applyAlignment="1" applyProtection="1">
      <alignment horizontal="center" vertical="center" wrapText="1"/>
    </xf>
    <xf numFmtId="49" fontId="11" fillId="0" borderId="13" xfId="0" applyNumberFormat="1" applyFont="1" applyBorder="1" applyAlignment="1" applyProtection="1">
      <alignment horizontal="right" vertical="top" wrapText="1"/>
    </xf>
    <xf numFmtId="49" fontId="11" fillId="0" borderId="9" xfId="0" applyNumberFormat="1" applyFont="1" applyBorder="1" applyAlignment="1" applyProtection="1">
      <alignment horizontal="left" vertical="top" wrapText="1"/>
    </xf>
    <xf numFmtId="43" fontId="11" fillId="0" borderId="9" xfId="3" applyFont="1" applyFill="1" applyBorder="1" applyAlignment="1" applyProtection="1">
      <alignment horizontal="center" vertical="center" wrapText="1"/>
    </xf>
    <xf numFmtId="4" fontId="11" fillId="0" borderId="9" xfId="3" applyNumberFormat="1" applyFont="1" applyFill="1" applyBorder="1" applyAlignment="1" applyProtection="1">
      <alignment horizontal="center" vertical="center" wrapText="1"/>
    </xf>
    <xf numFmtId="4" fontId="11" fillId="0" borderId="10" xfId="3"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left" vertical="center" wrapText="1"/>
    </xf>
    <xf numFmtId="4" fontId="10" fillId="3" borderId="18" xfId="1" applyNumberFormat="1" applyFont="1" applyFill="1" applyBorder="1" applyAlignment="1" applyProtection="1">
      <alignment horizontal="center"/>
    </xf>
    <xf numFmtId="4" fontId="10" fillId="3" borderId="18" xfId="3" applyNumberFormat="1" applyFont="1" applyFill="1" applyBorder="1" applyAlignment="1" applyProtection="1">
      <alignment horizontal="center" wrapText="1"/>
    </xf>
    <xf numFmtId="4" fontId="10" fillId="3" borderId="19" xfId="1" applyNumberFormat="1" applyFont="1" applyFill="1" applyBorder="1" applyProtection="1"/>
    <xf numFmtId="4" fontId="20" fillId="0" borderId="0" xfId="3" applyNumberFormat="1" applyFont="1" applyFill="1" applyBorder="1" applyProtection="1"/>
    <xf numFmtId="4" fontId="6" fillId="0" borderId="0" xfId="0" applyNumberFormat="1" applyFont="1" applyProtection="1"/>
    <xf numFmtId="49" fontId="11" fillId="0" borderId="11" xfId="0" applyNumberFormat="1" applyFont="1" applyBorder="1" applyAlignment="1" applyProtection="1">
      <alignment horizontal="left" vertical="center" wrapText="1"/>
    </xf>
    <xf numFmtId="43" fontId="11" fillId="0" borderId="11" xfId="3" applyFont="1" applyFill="1" applyBorder="1" applyAlignment="1" applyProtection="1">
      <alignment horizontal="center" vertical="center" wrapText="1"/>
    </xf>
    <xf numFmtId="4" fontId="11" fillId="0" borderId="11" xfId="3" applyNumberFormat="1" applyFont="1" applyFill="1" applyBorder="1" applyAlignment="1" applyProtection="1">
      <alignment horizontal="center" vertical="center" wrapText="1"/>
    </xf>
    <xf numFmtId="4" fontId="11" fillId="0" borderId="12" xfId="3" applyNumberFormat="1" applyFont="1" applyFill="1" applyBorder="1" applyAlignment="1" applyProtection="1">
      <alignment horizontal="center" vertical="center" wrapText="1"/>
    </xf>
    <xf numFmtId="49" fontId="10" fillId="0" borderId="16" xfId="4" applyNumberFormat="1" applyFont="1" applyBorder="1" applyAlignment="1" applyProtection="1">
      <alignment horizontal="center" vertical="top" wrapText="1"/>
    </xf>
    <xf numFmtId="49" fontId="12" fillId="0" borderId="11" xfId="0" applyNumberFormat="1" applyFont="1" applyBorder="1" applyAlignment="1" applyProtection="1">
      <alignment horizontal="left" vertical="top" wrapText="1"/>
    </xf>
    <xf numFmtId="49" fontId="10" fillId="0" borderId="16" xfId="0" applyNumberFormat="1" applyFont="1" applyBorder="1" applyAlignment="1" applyProtection="1">
      <alignment horizontal="center" vertical="top" wrapText="1"/>
    </xf>
    <xf numFmtId="49" fontId="11" fillId="0" borderId="18" xfId="0" applyNumberFormat="1" applyFont="1" applyBorder="1" applyAlignment="1" applyProtection="1">
      <alignment horizontal="left" vertical="top" wrapText="1"/>
    </xf>
    <xf numFmtId="4" fontId="15" fillId="0" borderId="18" xfId="1" applyNumberFormat="1" applyFont="1" applyBorder="1" applyAlignment="1" applyProtection="1">
      <alignment horizontal="center" vertical="center"/>
    </xf>
    <xf numFmtId="4" fontId="13" fillId="0" borderId="18" xfId="2" applyNumberFormat="1" applyFont="1" applyFill="1" applyBorder="1" applyAlignment="1" applyProtection="1">
      <alignment vertical="center" wrapText="1"/>
    </xf>
    <xf numFmtId="4" fontId="15" fillId="0" borderId="19" xfId="1" applyNumberFormat="1" applyFont="1" applyBorder="1" applyAlignment="1" applyProtection="1">
      <alignment vertical="center"/>
    </xf>
    <xf numFmtId="4" fontId="23" fillId="0" borderId="0" xfId="0" applyNumberFormat="1" applyFont="1" applyAlignment="1" applyProtection="1">
      <alignment horizontal="center" vertical="center"/>
    </xf>
    <xf numFmtId="4" fontId="18" fillId="0" borderId="0" xfId="0" applyNumberFormat="1" applyFont="1" applyProtection="1"/>
    <xf numFmtId="49" fontId="31" fillId="3" borderId="16" xfId="0" applyNumberFormat="1" applyFont="1" applyFill="1" applyBorder="1" applyAlignment="1" applyProtection="1">
      <alignment horizontal="center" vertical="center" wrapText="1"/>
    </xf>
    <xf numFmtId="49" fontId="11" fillId="0" borderId="41" xfId="0" applyNumberFormat="1" applyFont="1" applyBorder="1" applyAlignment="1" applyProtection="1">
      <alignment horizontal="right" vertical="top" wrapText="1"/>
    </xf>
    <xf numFmtId="49" fontId="11" fillId="0" borderId="23" xfId="0" applyNumberFormat="1" applyFont="1" applyBorder="1" applyAlignment="1" applyProtection="1">
      <alignment horizontal="left" vertical="center" wrapText="1"/>
    </xf>
    <xf numFmtId="43" fontId="11" fillId="0" borderId="0" xfId="3" applyFont="1" applyFill="1" applyBorder="1" applyAlignment="1" applyProtection="1">
      <alignment horizontal="center" vertical="center" wrapText="1"/>
    </xf>
    <xf numFmtId="4" fontId="11" fillId="0" borderId="0" xfId="3" applyNumberFormat="1" applyFont="1" applyFill="1" applyBorder="1" applyAlignment="1" applyProtection="1">
      <alignment horizontal="center" vertical="center" wrapText="1"/>
    </xf>
    <xf numFmtId="4" fontId="11" fillId="0" borderId="42" xfId="3" applyNumberFormat="1" applyFont="1" applyFill="1" applyBorder="1" applyAlignment="1" applyProtection="1">
      <alignment horizontal="center" vertical="center" wrapText="1"/>
    </xf>
    <xf numFmtId="0" fontId="24" fillId="4" borderId="25" xfId="1" applyFont="1" applyFill="1" applyBorder="1" applyAlignment="1" applyProtection="1">
      <alignment vertical="center"/>
    </xf>
    <xf numFmtId="0" fontId="24" fillId="4" borderId="26" xfId="1" applyFont="1" applyFill="1" applyBorder="1" applyAlignment="1" applyProtection="1">
      <alignment vertical="center"/>
    </xf>
    <xf numFmtId="0" fontId="25" fillId="4" borderId="27" xfId="1" applyFont="1" applyFill="1" applyBorder="1" applyAlignment="1" applyProtection="1">
      <alignment horizontal="center" vertical="center"/>
    </xf>
    <xf numFmtId="164" fontId="24" fillId="4" borderId="27" xfId="2" applyFont="1" applyFill="1" applyBorder="1" applyAlignment="1" applyProtection="1">
      <alignment vertical="center"/>
    </xf>
    <xf numFmtId="4" fontId="26" fillId="4" borderId="43" xfId="3" applyNumberFormat="1" applyFont="1" applyFill="1" applyBorder="1" applyAlignment="1" applyProtection="1">
      <alignment horizontal="center" vertical="center" wrapText="1"/>
    </xf>
    <xf numFmtId="49" fontId="11" fillId="0" borderId="29" xfId="0" applyNumberFormat="1" applyFont="1" applyBorder="1" applyAlignment="1" applyProtection="1">
      <alignment horizontal="left" vertical="center" wrapText="1"/>
    </xf>
    <xf numFmtId="4" fontId="11" fillId="0" borderId="44" xfId="3" applyNumberFormat="1" applyFont="1" applyFill="1" applyBorder="1" applyAlignment="1" applyProtection="1">
      <alignment horizontal="center" vertical="center" wrapText="1"/>
    </xf>
    <xf numFmtId="4" fontId="11" fillId="0" borderId="45" xfId="3" applyNumberFormat="1" applyFont="1" applyFill="1" applyBorder="1" applyAlignment="1" applyProtection="1">
      <alignment horizontal="center" vertical="center" wrapText="1"/>
    </xf>
    <xf numFmtId="49" fontId="20" fillId="2" borderId="5" xfId="0" applyNumberFormat="1" applyFont="1" applyFill="1" applyBorder="1" applyAlignment="1" applyProtection="1">
      <alignment horizontal="center" vertical="center" wrapText="1"/>
    </xf>
    <xf numFmtId="4" fontId="8" fillId="0" borderId="0" xfId="0" applyNumberFormat="1" applyFont="1" applyProtection="1"/>
    <xf numFmtId="49" fontId="11" fillId="0" borderId="47" xfId="0" applyNumberFormat="1" applyFont="1" applyBorder="1" applyAlignment="1" applyProtection="1">
      <alignment horizontal="right" vertical="top" wrapText="1"/>
    </xf>
    <xf numFmtId="49" fontId="11" fillId="0" borderId="48" xfId="0" applyNumberFormat="1" applyFont="1" applyBorder="1" applyAlignment="1" applyProtection="1">
      <alignment horizontal="left" vertical="center" wrapText="1"/>
    </xf>
    <xf numFmtId="43" fontId="11" fillId="0" borderId="32" xfId="3" applyFont="1" applyFill="1" applyBorder="1" applyAlignment="1" applyProtection="1">
      <alignment horizontal="center" vertical="center" wrapText="1"/>
    </xf>
    <xf numFmtId="4" fontId="11" fillId="0" borderId="32" xfId="3" applyNumberFormat="1" applyFont="1" applyFill="1" applyBorder="1" applyAlignment="1" applyProtection="1">
      <alignment horizontal="center" vertical="center" wrapText="1"/>
    </xf>
    <xf numFmtId="4" fontId="11" fillId="0" borderId="33" xfId="3" applyNumberFormat="1" applyFont="1" applyFill="1" applyBorder="1" applyAlignment="1" applyProtection="1">
      <alignment horizontal="center" vertical="center" wrapText="1"/>
    </xf>
    <xf numFmtId="49" fontId="11" fillId="0" borderId="16" xfId="0" applyNumberFormat="1" applyFont="1" applyBorder="1" applyAlignment="1" applyProtection="1">
      <alignment horizontal="right" vertical="top" wrapText="1"/>
    </xf>
    <xf numFmtId="49" fontId="11" fillId="0" borderId="18" xfId="0" applyNumberFormat="1" applyFont="1" applyBorder="1" applyAlignment="1" applyProtection="1">
      <alignment horizontal="left" vertical="center" wrapText="1"/>
    </xf>
    <xf numFmtId="43" fontId="11" fillId="0" borderId="18" xfId="3" applyFont="1" applyFill="1" applyBorder="1" applyAlignment="1" applyProtection="1">
      <alignment horizontal="center" vertical="center" wrapText="1"/>
    </xf>
    <xf numFmtId="4" fontId="11" fillId="0" borderId="18" xfId="3" applyNumberFormat="1" applyFont="1" applyFill="1" applyBorder="1" applyAlignment="1" applyProtection="1">
      <alignment horizontal="center" vertical="center" wrapText="1"/>
    </xf>
    <xf numFmtId="49" fontId="11" fillId="0" borderId="16" xfId="0" applyNumberFormat="1" applyFont="1" applyBorder="1" applyAlignment="1" applyProtection="1">
      <alignment horizontal="center" vertical="top" wrapText="1"/>
    </xf>
    <xf numFmtId="4" fontId="10" fillId="0" borderId="21" xfId="3" applyNumberFormat="1" applyFont="1" applyFill="1" applyBorder="1" applyAlignment="1" applyProtection="1">
      <alignment horizontal="center" wrapText="1"/>
    </xf>
    <xf numFmtId="4" fontId="10" fillId="0" borderId="21" xfId="3" applyNumberFormat="1" applyFont="1" applyFill="1" applyBorder="1" applyAlignment="1" applyProtection="1">
      <alignment horizontal="center" vertical="center" wrapText="1"/>
    </xf>
    <xf numFmtId="4" fontId="10" fillId="0" borderId="46" xfId="3" applyNumberFormat="1" applyFont="1" applyFill="1" applyBorder="1" applyAlignment="1" applyProtection="1">
      <alignment horizontal="center" vertical="center" wrapText="1"/>
    </xf>
    <xf numFmtId="49" fontId="11" fillId="0" borderId="11" xfId="0" applyNumberFormat="1" applyFont="1" applyBorder="1" applyAlignment="1" applyProtection="1">
      <alignment horizontal="left" vertical="top" wrapText="1"/>
    </xf>
    <xf numFmtId="43" fontId="11" fillId="0" borderId="21" xfId="3" applyFont="1" applyFill="1" applyBorder="1" applyAlignment="1" applyProtection="1">
      <alignment horizontal="center" vertical="center" wrapText="1"/>
    </xf>
    <xf numFmtId="4" fontId="11" fillId="0" borderId="21" xfId="3" applyNumberFormat="1" applyFont="1" applyFill="1" applyBorder="1" applyAlignment="1" applyProtection="1">
      <alignment horizontal="center" vertical="center" wrapText="1"/>
    </xf>
    <xf numFmtId="4" fontId="11" fillId="0" borderId="46" xfId="3" applyNumberFormat="1" applyFont="1" applyFill="1" applyBorder="1" applyAlignment="1" applyProtection="1">
      <alignment horizontal="center" vertical="center" wrapText="1"/>
    </xf>
    <xf numFmtId="4" fontId="10" fillId="3" borderId="18" xfId="1" applyNumberFormat="1" applyFont="1" applyFill="1" applyBorder="1" applyProtection="1"/>
    <xf numFmtId="4" fontId="16" fillId="0" borderId="0" xfId="0" applyNumberFormat="1" applyFont="1" applyProtection="1"/>
    <xf numFmtId="49" fontId="10" fillId="3" borderId="8" xfId="0" applyNumberFormat="1" applyFont="1" applyFill="1" applyBorder="1" applyAlignment="1" applyProtection="1">
      <alignment horizontal="right" vertical="top" wrapText="1"/>
    </xf>
    <xf numFmtId="43" fontId="10" fillId="3" borderId="17" xfId="3" applyFont="1" applyFill="1" applyBorder="1" applyAlignment="1" applyProtection="1">
      <alignment horizontal="center" vertical="center" wrapText="1"/>
    </xf>
    <xf numFmtId="49" fontId="10" fillId="0" borderId="8" xfId="0" applyNumberFormat="1" applyFont="1" applyBorder="1" applyAlignment="1" applyProtection="1">
      <alignment horizontal="right" vertical="top" wrapText="1"/>
    </xf>
    <xf numFmtId="49" fontId="12" fillId="0" borderId="11" xfId="0" applyNumberFormat="1" applyFont="1" applyBorder="1" applyAlignment="1" applyProtection="1">
      <alignment horizontal="left" vertical="center" wrapText="1"/>
    </xf>
    <xf numFmtId="43" fontId="10" fillId="0" borderId="21" xfId="3" applyFont="1" applyFill="1" applyBorder="1" applyAlignment="1" applyProtection="1">
      <alignment horizontal="center" vertical="center" wrapText="1"/>
    </xf>
    <xf numFmtId="43" fontId="11" fillId="0" borderId="34" xfId="3" applyFont="1" applyFill="1" applyBorder="1" applyAlignment="1" applyProtection="1">
      <alignment horizontal="center" vertical="center" wrapText="1"/>
    </xf>
    <xf numFmtId="49" fontId="11" fillId="0" borderId="0" xfId="0" applyNumberFormat="1" applyFont="1" applyBorder="1" applyAlignment="1" applyProtection="1">
      <alignment horizontal="right" vertical="top" wrapText="1"/>
    </xf>
    <xf numFmtId="49" fontId="11" fillId="0" borderId="0" xfId="0" applyNumberFormat="1" applyFont="1" applyBorder="1" applyAlignment="1" applyProtection="1">
      <alignment horizontal="left" vertical="center" wrapText="1"/>
    </xf>
    <xf numFmtId="0" fontId="2" fillId="0" borderId="0" xfId="4" applyFont="1" applyAlignment="1" applyProtection="1">
      <alignment horizontal="left" vertical="center" wrapText="1"/>
    </xf>
    <xf numFmtId="4" fontId="2" fillId="0" borderId="0" xfId="4" applyNumberFormat="1" applyFont="1" applyAlignment="1" applyProtection="1">
      <alignment horizontal="right" vertical="center" wrapText="1"/>
    </xf>
    <xf numFmtId="4" fontId="3" fillId="0" borderId="0" xfId="0" applyNumberFormat="1" applyFont="1" applyAlignment="1" applyProtection="1">
      <alignment horizontal="center" vertical="center"/>
    </xf>
    <xf numFmtId="0" fontId="38" fillId="0" borderId="0" xfId="1" applyFont="1" applyAlignment="1" applyProtection="1">
      <alignment horizontal="center" vertical="center" wrapText="1"/>
    </xf>
    <xf numFmtId="0" fontId="39" fillId="6" borderId="49" xfId="1" applyFont="1" applyFill="1" applyBorder="1" applyAlignment="1" applyProtection="1">
      <alignment horizontal="center" vertical="center"/>
    </xf>
    <xf numFmtId="4" fontId="36" fillId="6" borderId="52" xfId="0" applyNumberFormat="1" applyFont="1" applyFill="1" applyBorder="1" applyAlignment="1" applyProtection="1">
      <alignment horizontal="center" vertical="center"/>
    </xf>
    <xf numFmtId="4" fontId="36" fillId="0" borderId="0" xfId="0" applyNumberFormat="1" applyFont="1" applyAlignment="1" applyProtection="1">
      <alignment horizontal="center" vertical="center"/>
    </xf>
    <xf numFmtId="0" fontId="39" fillId="0" borderId="53" xfId="1" applyFont="1" applyBorder="1" applyAlignment="1" applyProtection="1">
      <alignment horizontal="center" vertical="center"/>
    </xf>
    <xf numFmtId="0" fontId="39" fillId="0" borderId="0" xfId="1" applyFont="1" applyAlignment="1" applyProtection="1">
      <alignment horizontal="left" vertical="center" wrapText="1"/>
    </xf>
    <xf numFmtId="4" fontId="36" fillId="0" borderId="54" xfId="0" applyNumberFormat="1" applyFont="1" applyBorder="1" applyAlignment="1" applyProtection="1">
      <alignment horizontal="center" vertical="center"/>
    </xf>
    <xf numFmtId="4" fontId="41" fillId="6" borderId="52" xfId="0" applyNumberFormat="1" applyFont="1" applyFill="1" applyBorder="1" applyAlignment="1" applyProtection="1">
      <alignment horizontal="center" vertical="center"/>
    </xf>
    <xf numFmtId="4" fontId="41" fillId="0" borderId="0" xfId="0" applyNumberFormat="1" applyFont="1" applyAlignment="1" applyProtection="1">
      <alignment horizontal="center" vertical="center"/>
    </xf>
    <xf numFmtId="4" fontId="0" fillId="0" borderId="0" xfId="0" applyNumberFormat="1" applyProtection="1"/>
    <xf numFmtId="0" fontId="33" fillId="0" borderId="0" xfId="1" applyFont="1" applyProtection="1"/>
    <xf numFmtId="0" fontId="33" fillId="0" borderId="0" xfId="1" applyFont="1" applyAlignment="1" applyProtection="1">
      <alignment horizontal="center"/>
    </xf>
    <xf numFmtId="0" fontId="42" fillId="0" borderId="0" xfId="1" applyFont="1" applyProtection="1"/>
    <xf numFmtId="0" fontId="35" fillId="0" borderId="0" xfId="1" applyFont="1" applyAlignment="1" applyProtection="1">
      <alignment vertical="top" wrapText="1"/>
    </xf>
    <xf numFmtId="0" fontId="35" fillId="0" borderId="0" xfId="1" applyFont="1" applyProtection="1"/>
    <xf numFmtId="0" fontId="35" fillId="0" borderId="0" xfId="1" applyFont="1" applyAlignment="1" applyProtection="1"/>
    <xf numFmtId="0" fontId="33" fillId="0" borderId="0" xfId="1" applyFont="1" applyAlignment="1" applyProtection="1"/>
    <xf numFmtId="0" fontId="45" fillId="0" borderId="0" xfId="1" applyFont="1" applyAlignment="1" applyProtection="1"/>
    <xf numFmtId="0" fontId="35" fillId="0" borderId="0" xfId="1" applyFont="1" applyAlignment="1" applyProtection="1">
      <alignment horizontal="center"/>
    </xf>
    <xf numFmtId="0" fontId="42" fillId="0" borderId="0" xfId="1" applyFont="1" applyAlignment="1" applyProtection="1"/>
    <xf numFmtId="0" fontId="35" fillId="0" borderId="0" xfId="1" applyFont="1" applyAlignment="1" applyProtection="1">
      <protection locked="0"/>
    </xf>
    <xf numFmtId="0" fontId="33" fillId="0" borderId="0" xfId="1" applyFont="1" applyAlignment="1" applyProtection="1">
      <protection locked="0"/>
    </xf>
    <xf numFmtId="0" fontId="1" fillId="0" borderId="0" xfId="0" applyFont="1" applyAlignment="1" applyProtection="1">
      <protection locked="0"/>
    </xf>
    <xf numFmtId="4" fontId="11" fillId="0" borderId="32" xfId="3" applyNumberFormat="1" applyFont="1" applyFill="1" applyBorder="1" applyAlignment="1" applyProtection="1">
      <alignment horizontal="center" vertical="center" wrapText="1"/>
      <protection locked="0"/>
    </xf>
    <xf numFmtId="4" fontId="11" fillId="0" borderId="18" xfId="3" applyNumberFormat="1" applyFont="1" applyFill="1" applyBorder="1" applyAlignment="1" applyProtection="1">
      <alignment horizontal="center" vertical="center" wrapText="1"/>
      <protection locked="0"/>
    </xf>
    <xf numFmtId="4" fontId="15" fillId="0" borderId="21" xfId="3" applyNumberFormat="1" applyFont="1" applyFill="1" applyBorder="1" applyAlignment="1" applyProtection="1">
      <alignment horizontal="center" vertical="center" wrapText="1"/>
      <protection locked="0"/>
    </xf>
    <xf numFmtId="4" fontId="11" fillId="0" borderId="21" xfId="3" applyNumberFormat="1" applyFont="1" applyFill="1" applyBorder="1" applyAlignment="1" applyProtection="1">
      <alignment horizontal="center" vertical="center" wrapText="1"/>
      <protection locked="0"/>
    </xf>
    <xf numFmtId="4" fontId="15" fillId="3" borderId="18" xfId="1" applyNumberFormat="1" applyFont="1" applyFill="1" applyBorder="1" applyProtection="1">
      <protection locked="0"/>
    </xf>
    <xf numFmtId="4" fontId="15" fillId="3" borderId="18" xfId="3" applyNumberFormat="1" applyFont="1" applyFill="1" applyBorder="1" applyAlignment="1" applyProtection="1">
      <alignment horizontal="center" vertical="center" wrapText="1"/>
      <protection locked="0"/>
    </xf>
    <xf numFmtId="4" fontId="15" fillId="0" borderId="18" xfId="3" applyNumberFormat="1" applyFont="1" applyFill="1" applyBorder="1" applyAlignment="1" applyProtection="1">
      <alignment horizontal="center" vertical="center" wrapText="1"/>
      <protection locked="0"/>
    </xf>
    <xf numFmtId="43" fontId="24" fillId="4" borderId="27" xfId="3" applyFont="1" applyFill="1" applyBorder="1" applyAlignment="1" applyProtection="1">
      <alignment horizontal="right" vertical="center" wrapText="1"/>
      <protection locked="0"/>
    </xf>
    <xf numFmtId="43" fontId="24" fillId="0" borderId="32" xfId="3" applyFont="1" applyFill="1" applyBorder="1" applyAlignment="1" applyProtection="1">
      <alignment horizontal="right" vertical="center" wrapText="1"/>
      <protection locked="0"/>
    </xf>
    <xf numFmtId="43" fontId="24" fillId="0" borderId="9" xfId="3" applyFont="1" applyFill="1" applyBorder="1" applyAlignment="1" applyProtection="1">
      <alignment horizontal="right" vertical="center" wrapText="1"/>
      <protection locked="0"/>
    </xf>
    <xf numFmtId="43" fontId="24" fillId="0" borderId="0" xfId="3" applyFont="1" applyFill="1" applyBorder="1" applyAlignment="1" applyProtection="1">
      <alignment horizontal="right" vertical="center" wrapText="1"/>
      <protection locked="0"/>
    </xf>
    <xf numFmtId="43" fontId="24" fillId="0" borderId="35" xfId="3" applyFont="1" applyFill="1" applyBorder="1" applyAlignment="1" applyProtection="1">
      <alignment horizontal="right" vertical="center" wrapText="1"/>
      <protection locked="0"/>
    </xf>
    <xf numFmtId="43" fontId="15" fillId="3" borderId="18" xfId="1" applyNumberFormat="1" applyFont="1" applyFill="1" applyBorder="1" applyProtection="1">
      <protection locked="0"/>
    </xf>
    <xf numFmtId="43" fontId="15" fillId="5" borderId="18" xfId="1" applyNumberFormat="1" applyFont="1" applyFill="1" applyBorder="1" applyProtection="1">
      <protection locked="0"/>
    </xf>
    <xf numFmtId="4" fontId="15" fillId="5" borderId="18" xfId="3" applyNumberFormat="1" applyFont="1" applyFill="1" applyBorder="1" applyAlignment="1" applyProtection="1">
      <alignment horizontal="center" vertical="center" wrapText="1"/>
      <protection locked="0"/>
    </xf>
    <xf numFmtId="4" fontId="15" fillId="0" borderId="37" xfId="3" applyNumberFormat="1" applyFont="1" applyFill="1" applyBorder="1" applyAlignment="1" applyProtection="1">
      <alignment horizontal="center" vertical="center" wrapText="1"/>
      <protection locked="0"/>
    </xf>
    <xf numFmtId="4" fontId="15" fillId="0" borderId="35" xfId="3" applyNumberFormat="1" applyFont="1" applyFill="1" applyBorder="1" applyAlignment="1" applyProtection="1">
      <alignment horizontal="center" vertical="center" wrapText="1"/>
      <protection locked="0"/>
    </xf>
    <xf numFmtId="4" fontId="15" fillId="0" borderId="9" xfId="3" applyNumberFormat="1" applyFont="1" applyFill="1" applyBorder="1" applyAlignment="1" applyProtection="1">
      <alignment horizontal="center" vertical="center" wrapText="1"/>
      <protection locked="0"/>
    </xf>
    <xf numFmtId="4" fontId="15" fillId="0" borderId="14" xfId="3" applyNumberFormat="1" applyFont="1" applyFill="1" applyBorder="1" applyAlignment="1" applyProtection="1">
      <alignment horizontal="center" vertical="center" wrapText="1"/>
      <protection locked="0"/>
    </xf>
    <xf numFmtId="4" fontId="11" fillId="0" borderId="37" xfId="3" applyNumberFormat="1" applyFont="1" applyFill="1" applyBorder="1" applyAlignment="1" applyProtection="1">
      <alignment horizontal="center" vertical="center" wrapText="1"/>
      <protection locked="0"/>
    </xf>
    <xf numFmtId="4" fontId="11" fillId="0" borderId="39" xfId="3" applyNumberFormat="1" applyFont="1" applyFill="1" applyBorder="1" applyAlignment="1" applyProtection="1">
      <alignment horizontal="center" vertical="center" wrapText="1"/>
      <protection locked="0"/>
    </xf>
    <xf numFmtId="4" fontId="11" fillId="0" borderId="9" xfId="3" applyNumberFormat="1" applyFont="1" applyFill="1" applyBorder="1" applyAlignment="1" applyProtection="1">
      <alignment horizontal="center" vertical="center" wrapText="1"/>
      <protection locked="0"/>
    </xf>
    <xf numFmtId="4" fontId="11" fillId="0" borderId="11" xfId="3" applyNumberFormat="1" applyFont="1" applyFill="1" applyBorder="1" applyAlignment="1" applyProtection="1">
      <alignment horizontal="center" vertical="center" wrapText="1"/>
      <protection locked="0"/>
    </xf>
    <xf numFmtId="4" fontId="15" fillId="0" borderId="18" xfId="1" applyNumberFormat="1" applyFont="1" applyBorder="1" applyAlignment="1" applyProtection="1">
      <alignment vertical="center"/>
      <protection locked="0"/>
    </xf>
    <xf numFmtId="4" fontId="10" fillId="3" borderId="18" xfId="3" applyNumberFormat="1" applyFont="1" applyFill="1" applyBorder="1" applyAlignment="1" applyProtection="1">
      <alignment horizontal="center" vertical="center" wrapText="1"/>
      <protection locked="0"/>
    </xf>
    <xf numFmtId="4" fontId="11" fillId="0" borderId="0" xfId="3" applyNumberFormat="1" applyFont="1" applyFill="1" applyBorder="1" applyAlignment="1" applyProtection="1">
      <alignment horizontal="center" vertical="center" wrapText="1"/>
      <protection locked="0"/>
    </xf>
    <xf numFmtId="4" fontId="11" fillId="0" borderId="29" xfId="3" applyNumberFormat="1" applyFont="1" applyFill="1" applyBorder="1" applyAlignment="1" applyProtection="1">
      <alignment horizontal="center" vertical="center" wrapText="1"/>
      <protection locked="0"/>
    </xf>
    <xf numFmtId="0" fontId="40" fillId="6" borderId="52" xfId="5" applyFont="1" applyFill="1" applyBorder="1" applyAlignment="1" applyProtection="1">
      <alignment horizontal="right" vertical="center"/>
    </xf>
    <xf numFmtId="0" fontId="46" fillId="0" borderId="1" xfId="1" applyFont="1" applyBorder="1" applyAlignment="1" applyProtection="1">
      <alignment horizontal="center" vertical="center" wrapText="1"/>
    </xf>
    <xf numFmtId="0" fontId="46" fillId="0" borderId="1" xfId="1" applyFont="1" applyBorder="1" applyAlignment="1" applyProtection="1">
      <alignment horizontal="center" vertical="center"/>
    </xf>
    <xf numFmtId="0" fontId="7" fillId="2" borderId="30" xfId="1" applyFont="1" applyFill="1" applyBorder="1" applyAlignment="1" applyProtection="1">
      <alignment horizontal="left" vertical="center" wrapText="1"/>
    </xf>
    <xf numFmtId="0" fontId="7" fillId="2" borderId="6" xfId="1" applyFont="1" applyFill="1" applyBorder="1" applyAlignment="1" applyProtection="1">
      <alignment horizontal="left" vertical="center" wrapText="1"/>
    </xf>
    <xf numFmtId="0" fontId="7" fillId="2" borderId="7" xfId="1" applyFont="1" applyFill="1" applyBorder="1" applyAlignment="1" applyProtection="1">
      <alignment horizontal="left" vertical="center" wrapText="1"/>
    </xf>
    <xf numFmtId="0" fontId="39" fillId="6" borderId="49" xfId="1" applyFont="1" applyFill="1" applyBorder="1" applyAlignment="1" applyProtection="1">
      <alignment horizontal="left" vertical="center" wrapText="1"/>
    </xf>
    <xf numFmtId="0" fontId="39" fillId="6" borderId="50" xfId="1" applyFont="1" applyFill="1" applyBorder="1" applyAlignment="1" applyProtection="1">
      <alignment horizontal="left" vertical="center" wrapText="1"/>
    </xf>
    <xf numFmtId="0" fontId="39" fillId="6" borderId="51" xfId="1" applyFont="1" applyFill="1" applyBorder="1" applyAlignment="1" applyProtection="1">
      <alignment horizontal="left" vertical="center" wrapText="1"/>
    </xf>
    <xf numFmtId="0" fontId="37" fillId="6" borderId="49" xfId="1" applyFont="1" applyFill="1" applyBorder="1" applyAlignment="1" applyProtection="1">
      <alignment horizontal="center" vertical="center"/>
    </xf>
    <xf numFmtId="0" fontId="37" fillId="6" borderId="50" xfId="1" applyFont="1" applyFill="1" applyBorder="1" applyAlignment="1" applyProtection="1">
      <alignment horizontal="center" vertical="center"/>
    </xf>
    <xf numFmtId="0" fontId="37" fillId="6" borderId="51" xfId="1" applyFont="1" applyFill="1" applyBorder="1" applyAlignment="1" applyProtection="1">
      <alignment horizontal="center" vertical="center"/>
    </xf>
    <xf numFmtId="0" fontId="34" fillId="0" borderId="50" xfId="1" applyFont="1" applyBorder="1" applyAlignment="1" applyProtection="1">
      <alignment horizontal="left" vertical="top" wrapText="1"/>
    </xf>
    <xf numFmtId="0" fontId="34" fillId="0" borderId="50" xfId="1" applyFont="1" applyBorder="1" applyAlignment="1" applyProtection="1">
      <alignment horizontal="left" vertical="top"/>
    </xf>
  </cellXfs>
  <cellStyles count="7">
    <cellStyle name="Comma 2" xfId="3" xr:uid="{D5C3D206-D686-4CEA-89BF-9A3E13FF5696}"/>
    <cellStyle name="Comma_Provjera  FRM2002-H05 - LOT 16" xfId="2" xr:uid="{EFE62FE4-4ADD-4FB7-82EB-9C59FD1C62F0}"/>
    <cellStyle name="Normal" xfId="0" builtinId="0"/>
    <cellStyle name="Normal 2" xfId="4" xr:uid="{D4DB2EA9-2798-45FA-A9EF-14CD85B98A07}"/>
    <cellStyle name="Normal_Provjera  FRM2002-H05 - LOT 16" xfId="1" xr:uid="{CACB2D7F-A62A-4C6B-8777-0CAEC0BE5C48}"/>
    <cellStyle name="Normal_Tender rad elek" xfId="5" xr:uid="{BB58B6EE-32B1-4290-9CEE-6D5B8CFD1CF6}"/>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C99F3-96F8-4743-BAEF-0815B8B6E476}">
  <dimension ref="A1:M107"/>
  <sheetViews>
    <sheetView tabSelected="1" view="pageBreakPreview" zoomScaleNormal="100" zoomScaleSheetLayoutView="100" workbookViewId="0">
      <selection sqref="A1:F1"/>
    </sheetView>
  </sheetViews>
  <sheetFormatPr defaultRowHeight="14.4"/>
  <cols>
    <col min="1" max="1" width="5.88671875" style="178" customWidth="1"/>
    <col min="2" max="2" width="55.77734375" style="178" customWidth="1"/>
    <col min="3" max="3" width="9" style="179" customWidth="1"/>
    <col min="4" max="4" width="9.109375" style="178" customWidth="1"/>
    <col min="5" max="5" width="12.88671875" style="180" customWidth="1"/>
    <col min="6" max="6" width="18.109375" style="178" customWidth="1"/>
    <col min="7" max="7" width="15" style="3" customWidth="1"/>
    <col min="8" max="8" width="13.6640625" style="3" customWidth="1"/>
    <col min="9" max="9" width="11.88671875" style="3" customWidth="1"/>
    <col min="10" max="11" width="8.88671875" style="3"/>
    <col min="12" max="12" width="10.33203125" style="3" customWidth="1"/>
    <col min="13" max="16384" width="8.88671875" style="3"/>
  </cols>
  <sheetData>
    <row r="1" spans="1:13" ht="67.8" customHeight="1">
      <c r="A1" s="219" t="s">
        <v>88</v>
      </c>
      <c r="B1" s="220"/>
      <c r="C1" s="220"/>
      <c r="D1" s="220"/>
      <c r="E1" s="220"/>
      <c r="F1" s="220"/>
      <c r="G1" s="2"/>
      <c r="H1" s="2"/>
    </row>
    <row r="2" spans="1:13" ht="384" customHeight="1">
      <c r="A2" s="230" t="s">
        <v>89</v>
      </c>
      <c r="B2" s="231"/>
      <c r="C2" s="231"/>
      <c r="D2" s="231"/>
      <c r="E2" s="231"/>
      <c r="F2" s="231"/>
      <c r="G2" s="2"/>
      <c r="H2" s="2"/>
    </row>
    <row r="3" spans="1:13" s="8" customFormat="1" ht="53.25" customHeight="1">
      <c r="A3" s="4" t="s">
        <v>70</v>
      </c>
      <c r="B3" s="5" t="s">
        <v>71</v>
      </c>
      <c r="C3" s="5" t="s">
        <v>72</v>
      </c>
      <c r="D3" s="5" t="s">
        <v>73</v>
      </c>
      <c r="E3" s="5" t="s">
        <v>74</v>
      </c>
      <c r="F3" s="6" t="s">
        <v>75</v>
      </c>
      <c r="G3" s="7"/>
      <c r="H3" s="7"/>
    </row>
    <row r="4" spans="1:13" s="11" customFormat="1" ht="33" customHeight="1">
      <c r="A4" s="9" t="s">
        <v>0</v>
      </c>
      <c r="B4" s="221" t="s">
        <v>14</v>
      </c>
      <c r="C4" s="222"/>
      <c r="D4" s="222"/>
      <c r="E4" s="222"/>
      <c r="F4" s="223"/>
      <c r="G4" s="10"/>
      <c r="H4" s="8"/>
    </row>
    <row r="5" spans="1:13" s="11" customFormat="1" ht="22.5" customHeight="1">
      <c r="A5" s="12"/>
      <c r="B5" s="13"/>
      <c r="C5" s="14"/>
      <c r="D5" s="15"/>
      <c r="E5" s="199"/>
      <c r="F5" s="16"/>
      <c r="G5" s="17"/>
      <c r="H5" s="17"/>
    </row>
    <row r="6" spans="1:13" s="11" customFormat="1" ht="297" customHeight="1">
      <c r="A6" s="18" t="s">
        <v>1</v>
      </c>
      <c r="B6" s="19" t="s">
        <v>58</v>
      </c>
      <c r="C6" s="20"/>
      <c r="D6" s="21"/>
      <c r="E6" s="200"/>
      <c r="F6" s="22"/>
      <c r="G6" s="17"/>
      <c r="H6" s="17"/>
    </row>
    <row r="7" spans="1:13" s="11" customFormat="1" ht="409.6" customHeight="1">
      <c r="A7" s="12"/>
      <c r="B7" s="23" t="s">
        <v>55</v>
      </c>
      <c r="C7" s="24"/>
      <c r="D7" s="25"/>
      <c r="E7" s="201"/>
      <c r="F7" s="26"/>
      <c r="G7" s="17"/>
      <c r="H7" s="17"/>
    </row>
    <row r="8" spans="1:13" s="11" customFormat="1" ht="166.8" customHeight="1">
      <c r="A8" s="12"/>
      <c r="B8" s="27" t="s">
        <v>54</v>
      </c>
      <c r="C8" s="28"/>
      <c r="D8" s="29"/>
      <c r="E8" s="202"/>
      <c r="F8" s="30"/>
      <c r="G8" s="17"/>
      <c r="H8" s="17"/>
    </row>
    <row r="9" spans="1:13" s="11" customFormat="1" ht="22.5" customHeight="1">
      <c r="A9" s="31"/>
      <c r="B9" s="32" t="s">
        <v>15</v>
      </c>
      <c r="C9" s="33"/>
      <c r="D9" s="34"/>
      <c r="E9" s="203"/>
      <c r="F9" s="35"/>
      <c r="G9" s="36"/>
      <c r="H9" s="8"/>
    </row>
    <row r="10" spans="1:13" s="11" customFormat="1" ht="22.5" customHeight="1">
      <c r="A10" s="37"/>
      <c r="B10" s="38" t="s">
        <v>12</v>
      </c>
      <c r="C10" s="33"/>
      <c r="D10" s="34"/>
      <c r="E10" s="203"/>
      <c r="F10" s="35"/>
      <c r="G10" s="36"/>
      <c r="H10" s="8"/>
    </row>
    <row r="11" spans="1:13" s="11" customFormat="1" ht="22.5" customHeight="1">
      <c r="A11" s="37"/>
      <c r="B11" s="39" t="s">
        <v>2</v>
      </c>
      <c r="C11" s="33"/>
      <c r="D11" s="34"/>
      <c r="E11" s="203"/>
      <c r="F11" s="35"/>
      <c r="G11" s="36"/>
      <c r="H11" s="8"/>
      <c r="L11" s="40"/>
    </row>
    <row r="12" spans="1:13" s="8" customFormat="1" ht="22.5" customHeight="1">
      <c r="A12" s="37"/>
      <c r="B12" s="41" t="s">
        <v>16</v>
      </c>
      <c r="C12" s="42" t="s">
        <v>17</v>
      </c>
      <c r="D12" s="43">
        <v>1</v>
      </c>
      <c r="E12" s="196"/>
      <c r="F12" s="44">
        <f>D12*E12</f>
        <v>0</v>
      </c>
      <c r="G12" s="45"/>
      <c r="H12" s="46"/>
      <c r="I12" s="47"/>
      <c r="J12" s="47"/>
      <c r="K12" s="47"/>
      <c r="L12" s="48"/>
    </row>
    <row r="13" spans="1:13" s="11" customFormat="1" ht="22.5" customHeight="1">
      <c r="A13" s="49"/>
      <c r="B13" s="50"/>
      <c r="C13" s="51"/>
      <c r="D13" s="52"/>
      <c r="E13" s="204"/>
      <c r="F13" s="53"/>
      <c r="G13" s="36"/>
      <c r="H13" s="8"/>
      <c r="I13" s="54"/>
      <c r="J13" s="54"/>
      <c r="K13" s="54"/>
      <c r="L13" s="54"/>
      <c r="M13" s="8"/>
    </row>
    <row r="14" spans="1:13" s="11" customFormat="1" ht="22.5" customHeight="1">
      <c r="A14" s="55" t="s">
        <v>3</v>
      </c>
      <c r="B14" s="56" t="s">
        <v>4</v>
      </c>
      <c r="C14" s="57"/>
      <c r="D14" s="58"/>
      <c r="E14" s="205"/>
      <c r="F14" s="59"/>
      <c r="G14" s="45"/>
      <c r="H14" s="46"/>
      <c r="I14" s="54"/>
      <c r="J14" s="54"/>
      <c r="K14" s="54"/>
      <c r="L14" s="54"/>
      <c r="M14" s="8"/>
    </row>
    <row r="15" spans="1:13" s="11" customFormat="1" ht="22.5" customHeight="1">
      <c r="A15" s="37"/>
      <c r="B15" s="38" t="s">
        <v>12</v>
      </c>
      <c r="C15" s="33"/>
      <c r="D15" s="34"/>
      <c r="E15" s="203"/>
      <c r="F15" s="35"/>
      <c r="G15" s="36"/>
      <c r="H15" s="8"/>
      <c r="I15" s="54"/>
      <c r="J15" s="54"/>
      <c r="K15" s="54"/>
      <c r="L15" s="54"/>
      <c r="M15" s="8"/>
    </row>
    <row r="16" spans="1:13" s="11" customFormat="1" ht="22.5" customHeight="1">
      <c r="A16" s="37"/>
      <c r="B16" s="39" t="s">
        <v>5</v>
      </c>
      <c r="C16" s="33"/>
      <c r="D16" s="34"/>
      <c r="E16" s="203"/>
      <c r="F16" s="35"/>
      <c r="G16" s="36"/>
      <c r="H16" s="8"/>
      <c r="I16" s="54"/>
      <c r="J16" s="54"/>
      <c r="K16" s="54"/>
      <c r="L16" s="54"/>
      <c r="M16" s="8"/>
    </row>
    <row r="17" spans="1:13" s="11" customFormat="1" ht="22.5" customHeight="1">
      <c r="A17" s="37"/>
      <c r="B17" s="41" t="s">
        <v>18</v>
      </c>
      <c r="C17" s="42" t="s">
        <v>17</v>
      </c>
      <c r="D17" s="43">
        <v>1</v>
      </c>
      <c r="E17" s="196"/>
      <c r="F17" s="44">
        <f>D17*E17</f>
        <v>0</v>
      </c>
      <c r="G17" s="45"/>
      <c r="H17" s="46"/>
      <c r="I17" s="60"/>
      <c r="J17" s="60"/>
      <c r="K17" s="60"/>
      <c r="L17" s="54"/>
      <c r="M17" s="8"/>
    </row>
    <row r="18" spans="1:13" s="11" customFormat="1" ht="22.5" customHeight="1">
      <c r="A18" s="37"/>
      <c r="B18" s="41" t="s">
        <v>19</v>
      </c>
      <c r="C18" s="42" t="s">
        <v>17</v>
      </c>
      <c r="D18" s="43">
        <v>3</v>
      </c>
      <c r="E18" s="196"/>
      <c r="F18" s="44">
        <f t="shared" ref="F18" si="0">D18*E18</f>
        <v>0</v>
      </c>
      <c r="G18" s="45"/>
      <c r="H18" s="46"/>
      <c r="I18" s="60"/>
      <c r="J18" s="60"/>
      <c r="K18" s="60"/>
      <c r="L18" s="54"/>
      <c r="M18" s="8"/>
    </row>
    <row r="19" spans="1:13" s="11" customFormat="1" ht="22.5" customHeight="1">
      <c r="A19" s="37"/>
      <c r="B19" s="41" t="s">
        <v>20</v>
      </c>
      <c r="C19" s="42" t="s">
        <v>17</v>
      </c>
      <c r="D19" s="43">
        <v>1</v>
      </c>
      <c r="E19" s="196"/>
      <c r="F19" s="44">
        <f>D19*E19</f>
        <v>0</v>
      </c>
      <c r="G19" s="45"/>
      <c r="H19" s="46"/>
      <c r="I19" s="60"/>
      <c r="J19" s="60"/>
      <c r="K19" s="60"/>
      <c r="L19" s="54"/>
    </row>
    <row r="20" spans="1:13" s="11" customFormat="1" ht="22.5" customHeight="1">
      <c r="A20" s="49"/>
      <c r="B20" s="61"/>
      <c r="C20" s="57"/>
      <c r="D20" s="58"/>
      <c r="E20" s="205"/>
      <c r="F20" s="59"/>
      <c r="G20" s="45"/>
      <c r="H20" s="46"/>
      <c r="I20" s="60"/>
      <c r="J20" s="60"/>
      <c r="K20" s="60"/>
      <c r="L20" s="54"/>
    </row>
    <row r="21" spans="1:13" s="11" customFormat="1" ht="22.5" customHeight="1">
      <c r="A21" s="55" t="s">
        <v>6</v>
      </c>
      <c r="B21" s="56" t="s">
        <v>4</v>
      </c>
      <c r="C21" s="51"/>
      <c r="D21" s="52"/>
      <c r="E21" s="204"/>
      <c r="F21" s="53"/>
      <c r="G21" s="36"/>
      <c r="H21" s="8"/>
      <c r="I21" s="60"/>
      <c r="J21" s="60"/>
      <c r="K21" s="60"/>
      <c r="L21" s="54"/>
    </row>
    <row r="22" spans="1:13" s="11" customFormat="1" ht="22.5" customHeight="1">
      <c r="A22" s="37"/>
      <c r="B22" s="38" t="s">
        <v>12</v>
      </c>
      <c r="C22" s="33"/>
      <c r="D22" s="34"/>
      <c r="E22" s="203"/>
      <c r="F22" s="35"/>
      <c r="G22" s="36"/>
      <c r="H22" s="8"/>
      <c r="I22" s="60"/>
      <c r="J22" s="60"/>
      <c r="K22" s="60"/>
      <c r="L22" s="54"/>
    </row>
    <row r="23" spans="1:13" s="11" customFormat="1" ht="22.5" customHeight="1">
      <c r="A23" s="37"/>
      <c r="B23" s="39" t="s">
        <v>8</v>
      </c>
      <c r="C23" s="33"/>
      <c r="D23" s="34"/>
      <c r="E23" s="203"/>
      <c r="F23" s="35"/>
      <c r="G23" s="36"/>
      <c r="H23" s="8"/>
      <c r="I23" s="60"/>
      <c r="J23" s="60"/>
      <c r="K23" s="60"/>
      <c r="L23" s="54"/>
    </row>
    <row r="24" spans="1:13" s="11" customFormat="1" ht="22.5" customHeight="1">
      <c r="A24" s="37"/>
      <c r="B24" s="41" t="s">
        <v>21</v>
      </c>
      <c r="C24" s="42" t="s">
        <v>17</v>
      </c>
      <c r="D24" s="43">
        <v>1</v>
      </c>
      <c r="E24" s="196"/>
      <c r="F24" s="44">
        <f t="shared" ref="F24:F27" si="1">D24*E24</f>
        <v>0</v>
      </c>
      <c r="G24" s="45"/>
      <c r="H24" s="46"/>
      <c r="I24" s="60"/>
      <c r="J24" s="60"/>
      <c r="K24" s="60"/>
      <c r="L24" s="54"/>
    </row>
    <row r="25" spans="1:13" s="11" customFormat="1" ht="22.5" customHeight="1">
      <c r="A25" s="37"/>
      <c r="B25" s="41" t="s">
        <v>22</v>
      </c>
      <c r="C25" s="42" t="s">
        <v>17</v>
      </c>
      <c r="D25" s="43">
        <v>1</v>
      </c>
      <c r="E25" s="196"/>
      <c r="F25" s="44">
        <f>D25*E25</f>
        <v>0</v>
      </c>
      <c r="G25" s="45"/>
      <c r="H25" s="46"/>
      <c r="I25" s="60"/>
      <c r="J25" s="60"/>
      <c r="K25" s="60"/>
      <c r="L25" s="54"/>
    </row>
    <row r="26" spans="1:13" s="11" customFormat="1" ht="22.5" customHeight="1">
      <c r="A26" s="37"/>
      <c r="B26" s="41" t="s">
        <v>23</v>
      </c>
      <c r="C26" s="42" t="s">
        <v>17</v>
      </c>
      <c r="D26" s="43">
        <f>1</f>
        <v>1</v>
      </c>
      <c r="E26" s="196"/>
      <c r="F26" s="44">
        <f>D26*E26</f>
        <v>0</v>
      </c>
      <c r="G26" s="45"/>
      <c r="H26" s="46"/>
      <c r="I26" s="60"/>
      <c r="J26" s="60"/>
      <c r="K26" s="60"/>
      <c r="L26" s="54"/>
    </row>
    <row r="27" spans="1:13" s="11" customFormat="1" ht="22.5" customHeight="1">
      <c r="A27" s="37"/>
      <c r="B27" s="41" t="s">
        <v>24</v>
      </c>
      <c r="C27" s="42" t="s">
        <v>17</v>
      </c>
      <c r="D27" s="43">
        <v>1</v>
      </c>
      <c r="E27" s="196"/>
      <c r="F27" s="44">
        <f t="shared" si="1"/>
        <v>0</v>
      </c>
      <c r="G27" s="45"/>
      <c r="H27" s="46"/>
      <c r="I27" s="60"/>
      <c r="J27" s="60"/>
      <c r="K27" s="60"/>
      <c r="L27" s="54"/>
    </row>
    <row r="28" spans="1:13" s="11" customFormat="1" ht="22.5" customHeight="1">
      <c r="A28" s="37"/>
      <c r="B28" s="41" t="s">
        <v>25</v>
      </c>
      <c r="C28" s="42" t="s">
        <v>17</v>
      </c>
      <c r="D28" s="43">
        <f>1</f>
        <v>1</v>
      </c>
      <c r="E28" s="196"/>
      <c r="F28" s="44">
        <f>D28*E28</f>
        <v>0</v>
      </c>
      <c r="G28" s="45"/>
      <c r="H28" s="46"/>
      <c r="I28" s="60"/>
      <c r="J28" s="60"/>
      <c r="K28" s="60"/>
      <c r="L28" s="54"/>
    </row>
    <row r="29" spans="1:13" s="8" customFormat="1" ht="21" customHeight="1">
      <c r="A29" s="62"/>
      <c r="B29" s="63"/>
      <c r="C29" s="64"/>
      <c r="D29" s="65"/>
      <c r="E29" s="206"/>
      <c r="F29" s="66"/>
      <c r="G29" s="45"/>
      <c r="H29" s="46"/>
      <c r="K29" s="54"/>
    </row>
    <row r="30" spans="1:13" s="8" customFormat="1" ht="135.6" customHeight="1">
      <c r="A30" s="67" t="s">
        <v>7</v>
      </c>
      <c r="B30" s="68" t="s">
        <v>69</v>
      </c>
      <c r="C30" s="69"/>
      <c r="D30" s="70"/>
      <c r="E30" s="207"/>
      <c r="F30" s="71"/>
      <c r="G30" s="45"/>
      <c r="H30" s="46"/>
    </row>
    <row r="31" spans="1:13" s="8" customFormat="1" ht="54.6" customHeight="1">
      <c r="A31" s="72"/>
      <c r="B31" s="73" t="s">
        <v>57</v>
      </c>
      <c r="C31" s="74"/>
      <c r="D31" s="75"/>
      <c r="E31" s="208"/>
      <c r="F31" s="76"/>
      <c r="G31" s="45"/>
      <c r="H31" s="46"/>
    </row>
    <row r="32" spans="1:13" s="8" customFormat="1" ht="267" customHeight="1">
      <c r="A32" s="77"/>
      <c r="B32" s="78" t="s">
        <v>56</v>
      </c>
      <c r="C32" s="69"/>
      <c r="D32" s="75"/>
      <c r="E32" s="209"/>
      <c r="F32" s="79"/>
      <c r="G32" s="45"/>
      <c r="H32" s="46"/>
    </row>
    <row r="33" spans="1:12" s="83" customFormat="1" ht="20.25" customHeight="1">
      <c r="A33" s="37"/>
      <c r="B33" s="80" t="s">
        <v>26</v>
      </c>
      <c r="C33" s="81"/>
      <c r="D33" s="82"/>
      <c r="E33" s="203"/>
      <c r="F33" s="35"/>
      <c r="G33" s="36"/>
      <c r="H33" s="8"/>
    </row>
    <row r="34" spans="1:12" s="83" customFormat="1" ht="19.5" customHeight="1">
      <c r="A34" s="37"/>
      <c r="B34" s="38" t="s">
        <v>12</v>
      </c>
      <c r="C34" s="33"/>
      <c r="D34" s="82"/>
      <c r="E34" s="203"/>
      <c r="F34" s="35"/>
      <c r="G34" s="36"/>
      <c r="H34" s="8"/>
    </row>
    <row r="35" spans="1:12" s="83" customFormat="1" ht="19.5" customHeight="1">
      <c r="A35" s="37"/>
      <c r="B35" s="80" t="s">
        <v>2</v>
      </c>
      <c r="C35" s="42"/>
      <c r="D35" s="84"/>
      <c r="E35" s="196"/>
      <c r="F35" s="44"/>
      <c r="G35" s="45"/>
      <c r="H35" s="46"/>
      <c r="L35" s="85"/>
    </row>
    <row r="36" spans="1:12" s="83" customFormat="1" ht="19.5" customHeight="1">
      <c r="A36" s="37"/>
      <c r="B36" s="41" t="s">
        <v>27</v>
      </c>
      <c r="C36" s="42" t="s">
        <v>17</v>
      </c>
      <c r="D36" s="43">
        <v>1</v>
      </c>
      <c r="E36" s="196"/>
      <c r="F36" s="44">
        <f>D36*E36</f>
        <v>0</v>
      </c>
      <c r="G36" s="45"/>
      <c r="H36" s="46"/>
      <c r="I36" s="85"/>
      <c r="J36" s="85"/>
      <c r="K36" s="85"/>
    </row>
    <row r="37" spans="1:12" s="83" customFormat="1" ht="19.5" customHeight="1">
      <c r="A37" s="49"/>
      <c r="B37" s="61"/>
      <c r="C37" s="57"/>
      <c r="D37" s="86"/>
      <c r="E37" s="205"/>
      <c r="F37" s="59"/>
      <c r="G37" s="45"/>
      <c r="H37" s="46"/>
      <c r="I37" s="85"/>
      <c r="J37" s="85"/>
      <c r="K37" s="85"/>
    </row>
    <row r="38" spans="1:12" s="83" customFormat="1" ht="19.5" customHeight="1">
      <c r="A38" s="87" t="s">
        <v>9</v>
      </c>
      <c r="B38" s="56" t="s">
        <v>28</v>
      </c>
      <c r="C38" s="57"/>
      <c r="D38" s="86"/>
      <c r="E38" s="205"/>
      <c r="F38" s="59"/>
      <c r="G38" s="45"/>
      <c r="H38" s="46"/>
      <c r="I38" s="85"/>
      <c r="J38" s="85"/>
      <c r="K38" s="85"/>
    </row>
    <row r="39" spans="1:12" s="83" customFormat="1" ht="19.5" customHeight="1">
      <c r="A39" s="37"/>
      <c r="B39" s="38" t="s">
        <v>12</v>
      </c>
      <c r="C39" s="33"/>
      <c r="D39" s="82"/>
      <c r="E39" s="203"/>
      <c r="F39" s="35"/>
      <c r="G39" s="36"/>
      <c r="H39" s="8"/>
      <c r="I39" s="85"/>
      <c r="J39" s="85"/>
      <c r="K39" s="85"/>
    </row>
    <row r="40" spans="1:12" s="83" customFormat="1" ht="19.5" customHeight="1">
      <c r="A40" s="37"/>
      <c r="B40" s="80" t="s">
        <v>8</v>
      </c>
      <c r="C40" s="33"/>
      <c r="D40" s="82"/>
      <c r="E40" s="203"/>
      <c r="F40" s="35"/>
      <c r="G40" s="36"/>
      <c r="H40" s="8"/>
      <c r="I40" s="85"/>
      <c r="J40" s="85"/>
      <c r="K40" s="85"/>
    </row>
    <row r="41" spans="1:12" s="83" customFormat="1" ht="19.5" customHeight="1">
      <c r="A41" s="37"/>
      <c r="B41" s="41" t="s">
        <v>29</v>
      </c>
      <c r="C41" s="42" t="s">
        <v>17</v>
      </c>
      <c r="D41" s="84">
        <v>1</v>
      </c>
      <c r="E41" s="196"/>
      <c r="F41" s="44">
        <f t="shared" ref="F41" si="2">D41*E41</f>
        <v>0</v>
      </c>
      <c r="G41" s="45"/>
      <c r="H41" s="46"/>
      <c r="I41" s="85"/>
      <c r="J41" s="85"/>
      <c r="K41" s="85"/>
    </row>
    <row r="42" spans="1:12" s="83" customFormat="1" ht="19.5" customHeight="1">
      <c r="A42" s="88"/>
      <c r="B42" s="89"/>
      <c r="C42" s="90"/>
      <c r="D42" s="91"/>
      <c r="E42" s="210"/>
      <c r="F42" s="92"/>
      <c r="G42" s="93"/>
      <c r="H42" s="93"/>
    </row>
    <row r="43" spans="1:12" s="83" customFormat="1" ht="366" customHeight="1">
      <c r="A43" s="67" t="s">
        <v>10</v>
      </c>
      <c r="B43" s="94" t="s">
        <v>30</v>
      </c>
      <c r="C43" s="95"/>
      <c r="D43" s="96"/>
      <c r="E43" s="211"/>
      <c r="F43" s="97"/>
      <c r="G43" s="93"/>
      <c r="H43" s="93"/>
    </row>
    <row r="44" spans="1:12" s="83" customFormat="1" ht="309" customHeight="1">
      <c r="A44" s="98"/>
      <c r="B44" s="99" t="s">
        <v>31</v>
      </c>
      <c r="C44" s="100"/>
      <c r="D44" s="101"/>
      <c r="E44" s="212"/>
      <c r="F44" s="102"/>
      <c r="G44" s="93"/>
      <c r="H44" s="93"/>
    </row>
    <row r="45" spans="1:12" s="83" customFormat="1" ht="195.75" customHeight="1">
      <c r="A45" s="98"/>
      <c r="B45" s="99" t="s">
        <v>32</v>
      </c>
      <c r="C45" s="100"/>
      <c r="D45" s="101"/>
      <c r="E45" s="212"/>
      <c r="F45" s="102"/>
      <c r="G45" s="93"/>
      <c r="H45" s="93"/>
    </row>
    <row r="46" spans="1:12" s="83" customFormat="1" ht="19.5" customHeight="1">
      <c r="A46" s="31"/>
      <c r="B46" s="103" t="s">
        <v>26</v>
      </c>
      <c r="C46" s="104"/>
      <c r="D46" s="105"/>
      <c r="E46" s="196"/>
      <c r="F46" s="106"/>
      <c r="G46" s="107"/>
      <c r="H46" s="108"/>
    </row>
    <row r="47" spans="1:12" s="83" customFormat="1" ht="19.5" customHeight="1">
      <c r="A47" s="37"/>
      <c r="B47" s="38" t="s">
        <v>12</v>
      </c>
      <c r="C47" s="42"/>
      <c r="D47" s="43"/>
      <c r="E47" s="196"/>
      <c r="F47" s="44"/>
      <c r="G47" s="45"/>
      <c r="H47" s="46"/>
    </row>
    <row r="48" spans="1:12" s="83" customFormat="1" ht="19.5" customHeight="1">
      <c r="A48" s="37"/>
      <c r="B48" s="80" t="s">
        <v>8</v>
      </c>
      <c r="C48" s="42"/>
      <c r="D48" s="43"/>
      <c r="E48" s="196"/>
      <c r="F48" s="44"/>
      <c r="G48" s="45"/>
      <c r="H48" s="46"/>
    </row>
    <row r="49" spans="1:13" s="83" customFormat="1" ht="19.5" customHeight="1">
      <c r="A49" s="37"/>
      <c r="B49" s="41" t="s">
        <v>33</v>
      </c>
      <c r="C49" s="42" t="s">
        <v>17</v>
      </c>
      <c r="D49" s="43">
        <v>4</v>
      </c>
      <c r="E49" s="196"/>
      <c r="F49" s="44">
        <f t="shared" ref="F49" si="3">D49*E49</f>
        <v>0</v>
      </c>
      <c r="G49" s="45"/>
      <c r="H49" s="46"/>
    </row>
    <row r="50" spans="1:13" s="83" customFormat="1" ht="19.5" customHeight="1">
      <c r="A50" s="88"/>
      <c r="B50" s="109"/>
      <c r="C50" s="110"/>
      <c r="D50" s="111"/>
      <c r="E50" s="213"/>
      <c r="F50" s="112"/>
      <c r="G50" s="93"/>
      <c r="H50" s="93"/>
    </row>
    <row r="51" spans="1:13" s="83" customFormat="1" ht="306" customHeight="1">
      <c r="A51" s="113" t="s">
        <v>11</v>
      </c>
      <c r="B51" s="114" t="s">
        <v>67</v>
      </c>
      <c r="C51" s="110"/>
      <c r="D51" s="111"/>
      <c r="E51" s="213"/>
      <c r="F51" s="112"/>
      <c r="G51" s="93"/>
      <c r="H51" s="93"/>
    </row>
    <row r="52" spans="1:13" s="8" customFormat="1" ht="162" customHeight="1">
      <c r="A52" s="115"/>
      <c r="B52" s="116" t="s">
        <v>68</v>
      </c>
      <c r="C52" s="117"/>
      <c r="D52" s="118"/>
      <c r="E52" s="214"/>
      <c r="F52" s="119"/>
      <c r="G52" s="120"/>
      <c r="H52" s="121"/>
    </row>
    <row r="53" spans="1:13" s="83" customFormat="1" ht="19.5" customHeight="1">
      <c r="A53" s="122"/>
      <c r="B53" s="39" t="s">
        <v>34</v>
      </c>
      <c r="C53" s="105" t="s">
        <v>35</v>
      </c>
      <c r="D53" s="43">
        <f>170</f>
        <v>170</v>
      </c>
      <c r="E53" s="215"/>
      <c r="F53" s="44">
        <f>D53*E53</f>
        <v>0</v>
      </c>
      <c r="G53" s="120"/>
      <c r="H53" s="46"/>
    </row>
    <row r="54" spans="1:13" s="83" customFormat="1" ht="19.5" customHeight="1">
      <c r="A54" s="123"/>
      <c r="B54" s="124"/>
      <c r="C54" s="125"/>
      <c r="D54" s="126"/>
      <c r="E54" s="216"/>
      <c r="F54" s="127"/>
      <c r="G54" s="93"/>
      <c r="H54" s="93"/>
    </row>
    <row r="55" spans="1:13" s="83" customFormat="1" ht="29.25" customHeight="1">
      <c r="A55" s="128"/>
      <c r="B55" s="129" t="s">
        <v>36</v>
      </c>
      <c r="C55" s="130"/>
      <c r="D55" s="131"/>
      <c r="E55" s="198"/>
      <c r="F55" s="132">
        <f>SUM(F6:F54)</f>
        <v>0</v>
      </c>
      <c r="G55" s="17"/>
      <c r="H55" s="17"/>
    </row>
    <row r="56" spans="1:13" s="83" customFormat="1" ht="19.5" customHeight="1">
      <c r="A56" s="98"/>
      <c r="B56" s="133"/>
      <c r="C56" s="125"/>
      <c r="D56" s="134"/>
      <c r="E56" s="217"/>
      <c r="F56" s="135"/>
      <c r="G56" s="93"/>
      <c r="H56" s="93"/>
    </row>
    <row r="57" spans="1:13" s="83" customFormat="1" ht="23.25" customHeight="1">
      <c r="A57" s="136" t="s">
        <v>13</v>
      </c>
      <c r="B57" s="221" t="s">
        <v>60</v>
      </c>
      <c r="C57" s="222"/>
      <c r="D57" s="222"/>
      <c r="E57" s="222"/>
      <c r="F57" s="223"/>
      <c r="G57" s="137"/>
      <c r="H57" s="108"/>
    </row>
    <row r="58" spans="1:13" s="83" customFormat="1" ht="19.5" customHeight="1">
      <c r="A58" s="138"/>
      <c r="B58" s="139"/>
      <c r="C58" s="140"/>
      <c r="D58" s="141"/>
      <c r="E58" s="191"/>
      <c r="F58" s="142"/>
      <c r="G58" s="93"/>
      <c r="H58" s="93"/>
    </row>
    <row r="59" spans="1:13" s="83" customFormat="1" ht="19.5" customHeight="1">
      <c r="A59" s="143"/>
      <c r="B59" s="144"/>
      <c r="C59" s="145"/>
      <c r="D59" s="146"/>
      <c r="E59" s="192"/>
      <c r="F59" s="92"/>
      <c r="G59" s="93"/>
      <c r="H59" s="93"/>
    </row>
    <row r="60" spans="1:13" s="83" customFormat="1" ht="132" customHeight="1">
      <c r="A60" s="147" t="s">
        <v>65</v>
      </c>
      <c r="B60" s="73" t="s">
        <v>61</v>
      </c>
      <c r="C60" s="148"/>
      <c r="D60" s="149"/>
      <c r="E60" s="193"/>
      <c r="F60" s="150"/>
      <c r="G60" s="120"/>
      <c r="H60" s="46"/>
    </row>
    <row r="61" spans="1:13" s="83" customFormat="1" ht="261" customHeight="1">
      <c r="A61" s="113" t="s">
        <v>37</v>
      </c>
      <c r="B61" s="151" t="s">
        <v>42</v>
      </c>
      <c r="C61" s="152"/>
      <c r="D61" s="153"/>
      <c r="E61" s="194"/>
      <c r="F61" s="154"/>
      <c r="G61" s="93"/>
      <c r="H61" s="93"/>
    </row>
    <row r="62" spans="1:13" s="83" customFormat="1" ht="19.5" customHeight="1">
      <c r="A62" s="31"/>
      <c r="B62" s="32" t="s">
        <v>15</v>
      </c>
      <c r="C62" s="81"/>
      <c r="D62" s="155"/>
      <c r="E62" s="195"/>
      <c r="F62" s="106"/>
      <c r="G62" s="156"/>
      <c r="H62" s="108"/>
    </row>
    <row r="63" spans="1:13" s="83" customFormat="1" ht="19.5" customHeight="1">
      <c r="A63" s="157"/>
      <c r="B63" s="103" t="s">
        <v>43</v>
      </c>
      <c r="C63" s="158" t="s">
        <v>17</v>
      </c>
      <c r="D63" s="43">
        <v>1</v>
      </c>
      <c r="E63" s="196"/>
      <c r="F63" s="44">
        <f>D63*E63</f>
        <v>0</v>
      </c>
      <c r="G63" s="45"/>
      <c r="H63" s="46"/>
      <c r="I63" s="85"/>
      <c r="J63" s="85"/>
      <c r="K63" s="85"/>
      <c r="L63" s="85"/>
      <c r="M63" s="85"/>
    </row>
    <row r="64" spans="1:13" s="83" customFormat="1" ht="33" customHeight="1">
      <c r="A64" s="159"/>
      <c r="B64" s="160" t="s">
        <v>62</v>
      </c>
      <c r="C64" s="161"/>
      <c r="D64" s="149"/>
      <c r="E64" s="193"/>
      <c r="F64" s="150"/>
      <c r="G64" s="45"/>
      <c r="H64" s="46"/>
      <c r="I64" s="85"/>
      <c r="J64" s="85"/>
      <c r="K64" s="85"/>
      <c r="L64" s="85"/>
      <c r="M64" s="85"/>
    </row>
    <row r="65" spans="1:13" s="83" customFormat="1" ht="104.25" customHeight="1">
      <c r="A65" s="113" t="s">
        <v>38</v>
      </c>
      <c r="B65" s="151" t="s">
        <v>59</v>
      </c>
      <c r="C65" s="152"/>
      <c r="D65" s="153"/>
      <c r="E65" s="194"/>
      <c r="F65" s="154"/>
      <c r="G65" s="93"/>
      <c r="H65" s="93"/>
      <c r="I65" s="85"/>
      <c r="J65" s="85"/>
      <c r="K65" s="85"/>
      <c r="L65" s="85"/>
      <c r="M65" s="85"/>
    </row>
    <row r="66" spans="1:13" s="83" customFormat="1" ht="19.5" customHeight="1">
      <c r="A66" s="31"/>
      <c r="B66" s="32" t="s">
        <v>15</v>
      </c>
      <c r="C66" s="81"/>
      <c r="D66" s="155"/>
      <c r="E66" s="195"/>
      <c r="F66" s="106"/>
      <c r="G66" s="156"/>
      <c r="H66" s="108"/>
      <c r="I66" s="85"/>
      <c r="J66" s="85"/>
      <c r="K66" s="85"/>
      <c r="L66" s="85"/>
      <c r="M66" s="85"/>
    </row>
    <row r="67" spans="1:13" s="83" customFormat="1" ht="19.5" customHeight="1">
      <c r="A67" s="31"/>
      <c r="B67" s="103" t="s">
        <v>44</v>
      </c>
      <c r="C67" s="158" t="s">
        <v>17</v>
      </c>
      <c r="D67" s="43">
        <v>3</v>
      </c>
      <c r="E67" s="196"/>
      <c r="F67" s="44">
        <f t="shared" ref="F67" si="4">D67*E67</f>
        <v>0</v>
      </c>
      <c r="G67" s="45"/>
      <c r="H67" s="46"/>
      <c r="I67" s="85"/>
      <c r="J67" s="85"/>
      <c r="K67" s="85"/>
      <c r="L67" s="85"/>
      <c r="M67" s="85"/>
    </row>
    <row r="68" spans="1:13" s="83" customFormat="1" ht="19.5" customHeight="1">
      <c r="A68" s="31"/>
      <c r="B68" s="103" t="s">
        <v>45</v>
      </c>
      <c r="C68" s="158" t="s">
        <v>17</v>
      </c>
      <c r="D68" s="43">
        <v>2</v>
      </c>
      <c r="E68" s="196"/>
      <c r="F68" s="44">
        <f>D68*E68</f>
        <v>0</v>
      </c>
      <c r="G68" s="45"/>
      <c r="H68" s="46"/>
      <c r="I68" s="85"/>
      <c r="J68" s="85"/>
      <c r="K68" s="85"/>
      <c r="L68" s="85"/>
      <c r="M68" s="85"/>
    </row>
    <row r="69" spans="1:13" s="83" customFormat="1" ht="19.5" customHeight="1">
      <c r="A69" s="31"/>
      <c r="B69" s="103" t="s">
        <v>46</v>
      </c>
      <c r="C69" s="158" t="s">
        <v>17</v>
      </c>
      <c r="D69" s="43">
        <v>2</v>
      </c>
      <c r="E69" s="196"/>
      <c r="F69" s="44">
        <f t="shared" ref="F69" si="5">D69*E69</f>
        <v>0</v>
      </c>
      <c r="G69" s="45"/>
      <c r="H69" s="46"/>
      <c r="I69" s="85"/>
      <c r="J69" s="85"/>
      <c r="K69" s="85"/>
      <c r="L69" s="85"/>
      <c r="M69" s="85"/>
    </row>
    <row r="70" spans="1:13" s="83" customFormat="1" ht="110.4" customHeight="1">
      <c r="A70" s="113" t="s">
        <v>39</v>
      </c>
      <c r="B70" s="151" t="s">
        <v>59</v>
      </c>
      <c r="C70" s="152"/>
      <c r="D70" s="153"/>
      <c r="E70" s="197"/>
      <c r="F70" s="154"/>
      <c r="G70" s="93"/>
      <c r="H70" s="93"/>
      <c r="I70" s="85"/>
      <c r="J70" s="85"/>
      <c r="K70" s="85"/>
      <c r="L70" s="85"/>
      <c r="M70" s="85"/>
    </row>
    <row r="71" spans="1:13" s="83" customFormat="1" ht="19.5" customHeight="1">
      <c r="A71" s="37"/>
      <c r="B71" s="32" t="s">
        <v>15</v>
      </c>
      <c r="C71" s="81"/>
      <c r="D71" s="155"/>
      <c r="E71" s="196"/>
      <c r="F71" s="106"/>
      <c r="G71" s="156"/>
      <c r="H71" s="108"/>
      <c r="I71" s="85"/>
      <c r="J71" s="85"/>
      <c r="K71" s="85"/>
      <c r="L71" s="85"/>
      <c r="M71" s="85"/>
    </row>
    <row r="72" spans="1:13" s="83" customFormat="1" ht="19.5" customHeight="1">
      <c r="A72" s="37"/>
      <c r="B72" s="103" t="s">
        <v>47</v>
      </c>
      <c r="C72" s="158" t="s">
        <v>17</v>
      </c>
      <c r="D72" s="43">
        <v>4</v>
      </c>
      <c r="E72" s="196"/>
      <c r="F72" s="44">
        <f>D72*E72</f>
        <v>0</v>
      </c>
      <c r="G72" s="45"/>
      <c r="H72" s="46"/>
      <c r="I72" s="85"/>
      <c r="J72" s="85"/>
      <c r="K72" s="85"/>
      <c r="L72" s="85"/>
      <c r="M72" s="85"/>
    </row>
    <row r="73" spans="1:13" s="83" customFormat="1" ht="126.75" customHeight="1">
      <c r="A73" s="115" t="s">
        <v>40</v>
      </c>
      <c r="B73" s="151" t="s">
        <v>48</v>
      </c>
      <c r="C73" s="161"/>
      <c r="D73" s="149"/>
      <c r="E73" s="197"/>
      <c r="F73" s="150"/>
      <c r="G73" s="45"/>
      <c r="H73" s="46"/>
      <c r="I73" s="85"/>
      <c r="J73" s="85"/>
      <c r="K73" s="85"/>
      <c r="L73" s="85"/>
      <c r="M73" s="85"/>
    </row>
    <row r="74" spans="1:13" s="83" customFormat="1" ht="19.5" customHeight="1">
      <c r="A74" s="31"/>
      <c r="B74" s="32" t="s">
        <v>15</v>
      </c>
      <c r="C74" s="81"/>
      <c r="D74" s="155"/>
      <c r="E74" s="196"/>
      <c r="F74" s="106"/>
      <c r="G74" s="156"/>
      <c r="H74" s="108"/>
      <c r="I74" s="85"/>
      <c r="J74" s="85"/>
      <c r="K74" s="85"/>
      <c r="L74" s="85"/>
      <c r="M74" s="85"/>
    </row>
    <row r="75" spans="1:13" s="83" customFormat="1" ht="26.25" customHeight="1">
      <c r="A75" s="31"/>
      <c r="B75" s="103" t="s">
        <v>49</v>
      </c>
      <c r="C75" s="158" t="s">
        <v>17</v>
      </c>
      <c r="D75" s="43">
        <v>1</v>
      </c>
      <c r="E75" s="196"/>
      <c r="F75" s="44">
        <f>D75*E75</f>
        <v>0</v>
      </c>
      <c r="G75" s="45"/>
      <c r="H75" s="46"/>
      <c r="I75" s="85"/>
      <c r="J75" s="85"/>
      <c r="K75" s="85"/>
      <c r="L75" s="85"/>
      <c r="M75" s="85"/>
    </row>
    <row r="76" spans="1:13" s="83" customFormat="1" ht="72" customHeight="1">
      <c r="A76" s="113" t="s">
        <v>41</v>
      </c>
      <c r="B76" s="151" t="s">
        <v>50</v>
      </c>
      <c r="C76" s="152"/>
      <c r="D76" s="153"/>
      <c r="E76" s="197"/>
      <c r="F76" s="154"/>
      <c r="G76" s="93"/>
      <c r="H76" s="93"/>
      <c r="I76" s="85"/>
      <c r="J76" s="85"/>
      <c r="K76" s="85"/>
      <c r="L76" s="85"/>
      <c r="M76" s="85"/>
    </row>
    <row r="77" spans="1:13" s="83" customFormat="1" ht="19.5" customHeight="1">
      <c r="A77" s="31"/>
      <c r="B77" s="32" t="s">
        <v>15</v>
      </c>
      <c r="C77" s="81"/>
      <c r="D77" s="155"/>
      <c r="E77" s="196"/>
      <c r="F77" s="106"/>
      <c r="G77" s="156"/>
      <c r="H77" s="108"/>
      <c r="I77" s="85"/>
      <c r="J77" s="85"/>
      <c r="K77" s="85"/>
      <c r="L77" s="85"/>
      <c r="M77" s="85"/>
    </row>
    <row r="78" spans="1:13" s="83" customFormat="1" ht="19.5" customHeight="1">
      <c r="A78" s="31"/>
      <c r="B78" s="103" t="s">
        <v>51</v>
      </c>
      <c r="C78" s="158" t="s">
        <v>17</v>
      </c>
      <c r="D78" s="43">
        <v>1</v>
      </c>
      <c r="E78" s="196"/>
      <c r="F78" s="44">
        <f t="shared" ref="F78" si="6">D78*E78</f>
        <v>0</v>
      </c>
      <c r="G78" s="45"/>
      <c r="H78" s="46"/>
      <c r="I78" s="85"/>
      <c r="J78" s="85"/>
      <c r="K78" s="85"/>
      <c r="L78" s="85"/>
      <c r="M78" s="85"/>
    </row>
    <row r="79" spans="1:13" s="83" customFormat="1" ht="19.5" customHeight="1">
      <c r="A79" s="31"/>
      <c r="B79" s="103" t="s">
        <v>52</v>
      </c>
      <c r="C79" s="158" t="s">
        <v>17</v>
      </c>
      <c r="D79" s="43">
        <v>1</v>
      </c>
      <c r="E79" s="196"/>
      <c r="F79" s="44">
        <f>D79*E79</f>
        <v>0</v>
      </c>
      <c r="G79" s="45"/>
      <c r="H79" s="46"/>
      <c r="I79" s="85"/>
      <c r="J79" s="85"/>
      <c r="K79" s="85"/>
      <c r="M79" s="85"/>
    </row>
    <row r="80" spans="1:13" s="83" customFormat="1" ht="219.75" customHeight="1">
      <c r="A80" s="113"/>
      <c r="B80" s="151" t="s">
        <v>63</v>
      </c>
      <c r="C80" s="152"/>
      <c r="D80" s="153"/>
      <c r="E80" s="194"/>
      <c r="F80" s="154"/>
      <c r="G80" s="93"/>
      <c r="H80" s="93"/>
    </row>
    <row r="81" spans="1:9" s="83" customFormat="1" ht="189" customHeight="1">
      <c r="A81" s="113"/>
      <c r="B81" s="151" t="s">
        <v>64</v>
      </c>
      <c r="C81" s="162"/>
      <c r="D81" s="146"/>
      <c r="E81" s="194"/>
      <c r="F81" s="154"/>
      <c r="G81" s="93"/>
      <c r="H81" s="93"/>
    </row>
    <row r="82" spans="1:9" s="83" customFormat="1" ht="19.5" customHeight="1">
      <c r="A82" s="128"/>
      <c r="B82" s="129" t="s">
        <v>66</v>
      </c>
      <c r="C82" s="130"/>
      <c r="D82" s="131"/>
      <c r="E82" s="198"/>
      <c r="F82" s="132">
        <f>SUM(F58:F81)</f>
        <v>0</v>
      </c>
      <c r="G82" s="93"/>
      <c r="H82" s="93"/>
    </row>
    <row r="83" spans="1:9" s="83" customFormat="1" ht="19.5" customHeight="1">
      <c r="A83" s="163"/>
      <c r="B83" s="164"/>
      <c r="C83" s="125"/>
      <c r="D83" s="126"/>
      <c r="E83" s="126"/>
      <c r="F83" s="126"/>
      <c r="G83" s="93"/>
      <c r="H83" s="93"/>
    </row>
    <row r="84" spans="1:9" s="167" customFormat="1" ht="15" customHeight="1">
      <c r="A84" s="165"/>
      <c r="B84" s="165"/>
      <c r="C84" s="165"/>
      <c r="D84" s="165"/>
      <c r="E84" s="165"/>
      <c r="F84" s="166"/>
    </row>
    <row r="85" spans="1:9" ht="42.75" customHeight="1">
      <c r="A85" s="227" t="s">
        <v>53</v>
      </c>
      <c r="B85" s="228"/>
      <c r="C85" s="228"/>
      <c r="D85" s="228"/>
      <c r="E85" s="228"/>
      <c r="F85" s="229"/>
      <c r="H85" s="168"/>
    </row>
    <row r="86" spans="1:9" ht="25.5" customHeight="1">
      <c r="A86" s="169" t="s">
        <v>0</v>
      </c>
      <c r="B86" s="224" t="s">
        <v>14</v>
      </c>
      <c r="C86" s="225"/>
      <c r="D86" s="225"/>
      <c r="E86" s="226"/>
      <c r="F86" s="170">
        <f>F55</f>
        <v>0</v>
      </c>
      <c r="H86" s="171"/>
    </row>
    <row r="87" spans="1:9" ht="21" customHeight="1">
      <c r="A87" s="169" t="s">
        <v>13</v>
      </c>
      <c r="B87" s="224" t="s">
        <v>60</v>
      </c>
      <c r="C87" s="225"/>
      <c r="D87" s="225"/>
      <c r="E87" s="226"/>
      <c r="F87" s="170">
        <f>+F82</f>
        <v>0</v>
      </c>
      <c r="H87" s="171"/>
    </row>
    <row r="88" spans="1:9" ht="21" customHeight="1">
      <c r="A88" s="172"/>
      <c r="B88" s="173"/>
      <c r="C88" s="173"/>
      <c r="D88" s="173"/>
      <c r="E88" s="173"/>
      <c r="F88" s="174"/>
      <c r="H88" s="171"/>
    </row>
    <row r="89" spans="1:9" ht="23.25" customHeight="1">
      <c r="A89" s="218" t="s">
        <v>76</v>
      </c>
      <c r="B89" s="218"/>
      <c r="C89" s="218"/>
      <c r="D89" s="218"/>
      <c r="E89" s="218"/>
      <c r="F89" s="175">
        <f>SUM(F86:F87)</f>
        <v>0</v>
      </c>
      <c r="H89" s="176"/>
      <c r="I89" s="177"/>
    </row>
    <row r="90" spans="1:9" ht="23.25" customHeight="1">
      <c r="A90" s="218" t="s">
        <v>77</v>
      </c>
      <c r="B90" s="218"/>
      <c r="C90" s="218"/>
      <c r="D90" s="218"/>
      <c r="E90" s="218"/>
      <c r="F90" s="1">
        <v>0</v>
      </c>
      <c r="H90" s="176"/>
    </row>
    <row r="91" spans="1:9" ht="22.5" customHeight="1">
      <c r="A91" s="218" t="s">
        <v>78</v>
      </c>
      <c r="B91" s="218"/>
      <c r="C91" s="218"/>
      <c r="D91" s="218"/>
      <c r="E91" s="218"/>
      <c r="F91" s="175">
        <f>F89*F90</f>
        <v>0</v>
      </c>
      <c r="H91" s="176"/>
    </row>
    <row r="92" spans="1:9" ht="15.6">
      <c r="A92" s="218" t="s">
        <v>79</v>
      </c>
      <c r="B92" s="218"/>
      <c r="C92" s="218"/>
      <c r="D92" s="218"/>
      <c r="E92" s="218"/>
      <c r="F92" s="175">
        <f>F89-F91</f>
        <v>0</v>
      </c>
    </row>
    <row r="93" spans="1:9" ht="15.6">
      <c r="A93" s="218" t="s">
        <v>80</v>
      </c>
      <c r="B93" s="218"/>
      <c r="C93" s="218"/>
      <c r="D93" s="218"/>
      <c r="E93" s="218"/>
      <c r="F93" s="175">
        <f>F92*0.17</f>
        <v>0</v>
      </c>
    </row>
    <row r="94" spans="1:9" ht="15.6">
      <c r="A94" s="218" t="s">
        <v>81</v>
      </c>
      <c r="B94" s="218"/>
      <c r="C94" s="218"/>
      <c r="D94" s="218"/>
      <c r="E94" s="218"/>
      <c r="F94" s="175">
        <f>F92+F93</f>
        <v>0</v>
      </c>
    </row>
    <row r="97" spans="1:6">
      <c r="A97" s="3"/>
      <c r="F97" s="3"/>
    </row>
    <row r="98" spans="1:6">
      <c r="A98" s="3"/>
      <c r="B98" s="181" t="s">
        <v>87</v>
      </c>
      <c r="C98" s="182"/>
      <c r="D98" s="188" t="s">
        <v>82</v>
      </c>
      <c r="E98" s="188"/>
      <c r="F98" s="189"/>
    </row>
    <row r="99" spans="1:6" ht="30.6" customHeight="1">
      <c r="A99" s="3"/>
      <c r="B99" s="182" t="s">
        <v>83</v>
      </c>
      <c r="C99" s="182"/>
      <c r="D99" s="188" t="s">
        <v>82</v>
      </c>
      <c r="E99" s="188"/>
      <c r="F99" s="189"/>
    </row>
    <row r="100" spans="1:6">
      <c r="A100" s="3"/>
      <c r="B100" s="182"/>
      <c r="C100" s="182"/>
      <c r="D100" s="188"/>
      <c r="E100" s="190"/>
      <c r="F100" s="189"/>
    </row>
    <row r="101" spans="1:6" ht="43.2">
      <c r="A101" s="3"/>
      <c r="B101" s="181" t="s">
        <v>84</v>
      </c>
      <c r="C101" s="181"/>
      <c r="D101" s="188" t="s">
        <v>82</v>
      </c>
      <c r="E101" s="188"/>
      <c r="F101" s="189"/>
    </row>
    <row r="102" spans="1:6">
      <c r="B102" s="182"/>
      <c r="C102" s="182"/>
      <c r="D102" s="188"/>
      <c r="E102" s="188"/>
      <c r="F102" s="189"/>
    </row>
    <row r="103" spans="1:6">
      <c r="B103" s="182" t="s">
        <v>85</v>
      </c>
      <c r="C103" s="182"/>
      <c r="D103" s="188" t="s">
        <v>82</v>
      </c>
      <c r="E103" s="188"/>
      <c r="F103" s="189"/>
    </row>
    <row r="104" spans="1:6">
      <c r="B104" s="182"/>
      <c r="C104" s="182"/>
      <c r="D104" s="185"/>
      <c r="E104" s="183"/>
      <c r="F104" s="184"/>
    </row>
    <row r="105" spans="1:6">
      <c r="B105" s="186"/>
      <c r="C105" s="182"/>
      <c r="D105" s="185"/>
      <c r="E105" s="183"/>
      <c r="F105" s="184"/>
    </row>
    <row r="106" spans="1:6">
      <c r="B106" s="182" t="s">
        <v>86</v>
      </c>
      <c r="C106" s="182"/>
      <c r="D106" s="185"/>
      <c r="E106" s="183"/>
      <c r="F106" s="184"/>
    </row>
    <row r="107" spans="1:6">
      <c r="D107" s="184"/>
      <c r="E107" s="187"/>
      <c r="F107" s="184"/>
    </row>
  </sheetData>
  <sheetProtection algorithmName="SHA-512" hashValue="KcooP6g6+/dhBUktC6WEmbSsDqv5nbpBPxCRQrxaO9/vEBPDkNwQgNUSBnaDEJNmtQFnOgeCtsJrEwweY3J5jw==" saltValue="imtSzM7PbpG0nSDTEQPGcQ==" spinCount="100000" sheet="1" objects="1" scenarios="1"/>
  <mergeCells count="13">
    <mergeCell ref="A92:E92"/>
    <mergeCell ref="A93:E93"/>
    <mergeCell ref="A94:E94"/>
    <mergeCell ref="A1:F1"/>
    <mergeCell ref="B4:F4"/>
    <mergeCell ref="A89:E89"/>
    <mergeCell ref="A90:E90"/>
    <mergeCell ref="A91:E91"/>
    <mergeCell ref="B57:F57"/>
    <mergeCell ref="B87:E87"/>
    <mergeCell ref="A85:F85"/>
    <mergeCell ref="B86:E86"/>
    <mergeCell ref="A2:F2"/>
  </mergeCells>
  <pageMargins left="0.7" right="0.7" top="0.75" bottom="0.75" header="0.3" footer="0.3"/>
  <pageSetup paperSize="9" scale="70" orientation="portrait" verticalDpi="0" r:id="rId1"/>
  <rowBreaks count="1" manualBreakCount="1">
    <brk id="7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02</vt:lpstr>
      <vt:lpstr>'LOT 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Marko-Hp</dc:creator>
  <cp:lastModifiedBy>Edin Zahirovic</cp:lastModifiedBy>
  <cp:lastPrinted>2025-02-19T08:26:44Z</cp:lastPrinted>
  <dcterms:created xsi:type="dcterms:W3CDTF">2025-01-21T07:18:07Z</dcterms:created>
  <dcterms:modified xsi:type="dcterms:W3CDTF">2025-02-20T09:50:20Z</dcterms:modified>
</cp:coreProperties>
</file>