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Y:\FreeForAll\31 INTERREG 3 IMPLEMENTACIJA 2024\05 Tenderi i ugovori\07 Radovi na objektu Kampusa UNTZ - PONOVLJENI\03 Tenderski dosije\"/>
    </mc:Choice>
  </mc:AlternateContent>
  <xr:revisionPtr revIDLastSave="0" documentId="13_ncr:1_{1CB4AFFE-FC93-4CAE-8DB6-712C15B311B6}" xr6:coauthVersionLast="36" xr6:coauthVersionMax="36" xr10:uidLastSave="{00000000-0000-0000-0000-000000000000}"/>
  <bookViews>
    <workbookView xWindow="0" yWindow="0" windowWidth="18900" windowHeight="6240" xr2:uid="{290D5E5E-6B6A-4F20-AB6F-30E37C874D16}"/>
  </bookViews>
  <sheets>
    <sheet name="LOT 04" sheetId="5" r:id="rId1"/>
  </sheets>
  <definedNames>
    <definedName name="_xlnm.Print_Area" localSheetId="0">'LOT 04'!$A$1:$F$281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12" i="5" l="1"/>
  <c r="F191" i="5"/>
  <c r="F163" i="5"/>
  <c r="F135" i="5"/>
  <c r="F118" i="5"/>
  <c r="F93" i="5"/>
  <c r="F61" i="5"/>
  <c r="F30" i="5"/>
  <c r="F245" i="5" l="1"/>
  <c r="F247" i="5" s="1"/>
  <c r="F243" i="5"/>
  <c r="F234" i="5"/>
  <c r="F232" i="5"/>
  <c r="F230" i="5"/>
  <c r="F228" i="5"/>
  <c r="F226" i="5"/>
  <c r="F224" i="5"/>
  <c r="F221" i="5"/>
  <c r="F236" i="5" s="1"/>
  <c r="F219" i="5"/>
  <c r="F210" i="5"/>
  <c r="F208" i="5"/>
  <c r="F206" i="5"/>
  <c r="F204" i="5"/>
  <c r="F202" i="5"/>
  <c r="F200" i="5"/>
  <c r="F189" i="5"/>
  <c r="F187" i="5"/>
  <c r="F185" i="5"/>
  <c r="F183" i="5"/>
  <c r="F181" i="5"/>
  <c r="F179" i="5"/>
  <c r="F177" i="5"/>
  <c r="F175" i="5"/>
  <c r="F173" i="5"/>
  <c r="F171" i="5"/>
  <c r="F161" i="5"/>
  <c r="F159" i="5"/>
  <c r="F157" i="5"/>
  <c r="F155" i="5"/>
  <c r="F153" i="5"/>
  <c r="F151" i="5"/>
  <c r="F149" i="5"/>
  <c r="F147" i="5"/>
  <c r="F145" i="5"/>
  <c r="F143" i="5"/>
  <c r="F133" i="5"/>
  <c r="F131" i="5"/>
  <c r="F129" i="5"/>
  <c r="F127" i="5"/>
  <c r="F125" i="5"/>
  <c r="F116" i="5"/>
  <c r="F115" i="5"/>
  <c r="F114" i="5"/>
  <c r="F113" i="5"/>
  <c r="F112" i="5"/>
  <c r="F111" i="5"/>
  <c r="F110" i="5"/>
  <c r="F109" i="5"/>
  <c r="F108" i="5"/>
  <c r="D107" i="5"/>
  <c r="F107" i="5" s="1"/>
  <c r="F106" i="5"/>
  <c r="F105" i="5"/>
  <c r="F91" i="5"/>
  <c r="F89" i="5"/>
  <c r="F87" i="5"/>
  <c r="F86" i="5"/>
  <c r="F83" i="5"/>
  <c r="F82" i="5"/>
  <c r="F81" i="5"/>
  <c r="F78" i="5"/>
  <c r="F77" i="5"/>
  <c r="F76" i="5"/>
  <c r="F75" i="5"/>
  <c r="F74" i="5"/>
  <c r="F73" i="5"/>
  <c r="F72" i="5"/>
  <c r="F71" i="5"/>
  <c r="F70" i="5"/>
  <c r="F59" i="5"/>
  <c r="F57" i="5"/>
  <c r="F55" i="5"/>
  <c r="F53" i="5"/>
  <c r="F51" i="5"/>
  <c r="F49" i="5"/>
  <c r="F47" i="5"/>
  <c r="F45" i="5"/>
  <c r="F43" i="5"/>
  <c r="F41" i="5"/>
  <c r="F39" i="5"/>
  <c r="F28" i="5"/>
  <c r="F26" i="5"/>
  <c r="F24" i="5"/>
  <c r="F22" i="5"/>
  <c r="F20" i="5"/>
  <c r="F18" i="5"/>
  <c r="F16" i="5"/>
  <c r="F14" i="5"/>
  <c r="F12" i="5"/>
  <c r="F9" i="5"/>
  <c r="F260" i="5" l="1"/>
  <c r="F252" i="5"/>
  <c r="F256" i="5"/>
  <c r="F251" i="5"/>
  <c r="F257" i="5"/>
  <c r="F254" i="5"/>
  <c r="F253" i="5"/>
  <c r="F259" i="5"/>
  <c r="F255" i="5"/>
  <c r="F258" i="5"/>
  <c r="F262" i="5" l="1"/>
  <c r="F264" i="5" s="1"/>
  <c r="F265" i="5" s="1"/>
  <c r="F266" i="5" s="1"/>
  <c r="F267" i="5" s="1"/>
</calcChain>
</file>

<file path=xl/sharedStrings.xml><?xml version="1.0" encoding="utf-8"?>
<sst xmlns="http://schemas.openxmlformats.org/spreadsheetml/2006/main" count="450" uniqueCount="208">
  <si>
    <t>I</t>
  </si>
  <si>
    <t>1.</t>
  </si>
  <si>
    <t>II</t>
  </si>
  <si>
    <t>kom</t>
  </si>
  <si>
    <t>Obračun po m'.</t>
  </si>
  <si>
    <t>III</t>
  </si>
  <si>
    <t>IV</t>
  </si>
  <si>
    <t>V</t>
  </si>
  <si>
    <t>VI</t>
  </si>
  <si>
    <t>1.1</t>
  </si>
  <si>
    <t>m'</t>
  </si>
  <si>
    <t>1.2</t>
  </si>
  <si>
    <t>1.3</t>
  </si>
  <si>
    <t>1.4</t>
  </si>
  <si>
    <t>1.5</t>
  </si>
  <si>
    <t>1.6</t>
  </si>
  <si>
    <t>1.7</t>
  </si>
  <si>
    <t>VII</t>
  </si>
  <si>
    <t>VIII</t>
  </si>
  <si>
    <t>IX</t>
  </si>
  <si>
    <t>X</t>
  </si>
  <si>
    <t>komplet</t>
  </si>
  <si>
    <t>Obračun po ugrađenom komadu.</t>
  </si>
  <si>
    <t>RASVJETA</t>
  </si>
  <si>
    <r>
      <t xml:space="preserve">Demontaža postojećih, i nabavka i ugradnja novih visokoefikasnih rasvjetnih tijela sa LED tehnologijom
</t>
    </r>
    <r>
      <rPr>
        <sz val="9"/>
        <rFont val="Calibri"/>
        <family val="2"/>
      </rPr>
      <t>Radovi obuhvataju:</t>
    </r>
  </si>
  <si>
    <r>
      <rPr>
        <b/>
        <sz val="9"/>
        <rFont val="Calibri"/>
        <family val="2"/>
      </rPr>
      <t>Pažljivu demontaža svih postojećih svjetiljki i rasvjetnih tijela u objektu.</t>
    </r>
    <r>
      <rPr>
        <sz val="9"/>
        <rFont val="Calibri"/>
        <family val="2"/>
      </rPr>
      <t xml:space="preserve">
Stavka se odnosi na sve postojeće svjetiljke i ugrađena rasvjetna tijela unutar objekta, te na vanjskim fasadama. Stavka uključuje pažljivu demontažu, privremeno deponiranje, a po potrebi i trajno uklanjanje nepotrebnih rasvjetnih tijela.
Deponiranje i odlaganje elemenata izvršiti u dogovoru sa korisnikom objekta. Sve potrebno pohraniti na gradilištu ili kod korisnika objekta. Izvođač snosi sve troškove ponovne dobave ili izrade pojedinih elemenata u slučaju njihovog oštećenja ili otuđenja sa gradilišta, ukoliko je sa vlasnikom/korisnikom dogovoreno da se isti ne odlažu na deponiju.</t>
    </r>
  </si>
  <si>
    <t>1.1.1</t>
  </si>
  <si>
    <t>Stavka se odnosi na demontažu:
 - 48 svjetiljki sa fluo cijevima 3×36 W u Zoni 2 (neuređeni dio) + Zona 3
 - 15 LED reflektora montiranih na rešetkastu konstukciju krova u Zoni 2
 - 9 LED reflektora montiranih na zid
 - 27 svjetiljki sa LED cijevima 1×cca15 W (Zona 1, kancelarije)
 - 5 svjetiljki vanjske rasvjete sa razičitim izvorima svjetla
Količine dodatno provjeriti na licu mjesta.</t>
  </si>
  <si>
    <t>Obračun po kompletu.</t>
  </si>
  <si>
    <r>
      <t xml:space="preserve">Nabavku, isporuku i ugradnju rasvjetnih tijela sa skupa sa svim pratećim elementima i priborom i opremom za montažu, kačanje i priključenje na instalaciju.
</t>
    </r>
    <r>
      <rPr>
        <sz val="9"/>
        <rFont val="Calibri"/>
        <family val="2"/>
      </rPr>
      <t>Ugradnju i spajanje LED rasvjete izvršiti na način da se osigura funkcionalnost opreme. Montiranje rasvjete izvršiti prema pozicijama definisanim na priloženom nacrtu "Instalacija rasvjete".
Sva rasvjetna armatura mora bit sa montiranim izvorima svjetlosti, a tamo gdje to vrsta izvora svjetla zahtjeva, i sa predspojnim uređajima (kontrolerima), ovjesnim priborom i ostalom opremom.
Sve izmjene u odnosu na projektnu dokumentaciju moraju biti odobrene od strane nadzornog organa.
Radovi obuhvataju nabavku i ugradnju, i sve ostale neophodne i nepredviđene radove na instalaciji sljedeće opreme:</t>
    </r>
  </si>
  <si>
    <t>1.2.1</t>
  </si>
  <si>
    <r>
      <t xml:space="preserve"> - (S1) LED svjetiljka industrijska, visilica
     - snaga: 80W (</t>
    </r>
    <r>
      <rPr>
        <sz val="9"/>
        <rFont val="Calibri"/>
        <family val="2"/>
      </rPr>
      <t>±10%);
     - minimalni svjetlosni tok 110 lm/W;
     - boja svjetla: hladna bijela 4.000 K;
     - životni vijek: minimalno 30.000 radnih sati;
     - garancija: 5 godina.</t>
    </r>
  </si>
  <si>
    <t>1.2.2</t>
  </si>
  <si>
    <r>
      <t xml:space="preserve"> - (S2) LED kancelarijska svjetiljka nadgradna W20L120
     - snaga: 30W (±10%);
     - minimalni svjetlosni tok 110 lm/W;
     -</t>
    </r>
    <r>
      <rPr>
        <sz val="9"/>
        <rFont val="Calibri"/>
        <family val="2"/>
      </rPr>
      <t xml:space="preserve"> boja svjetla: neutralna bijela 3.700 K - 4.300 K;
     - životni vijek: minimalno 30.000 radnih sati;
     - garancija: 5 godina.</t>
    </r>
  </si>
  <si>
    <t>1.2.3</t>
  </si>
  <si>
    <r>
      <t xml:space="preserve"> - (S3) LED nadgradna vodotijesna svjetiljka W20L120 za montažu na strop: 
     - snaga: 30W  (±10%);
     - minimalni svjetlosni tok 110 lm/W;
</t>
    </r>
    <r>
      <rPr>
        <sz val="9"/>
        <rFont val="Calibri"/>
        <family val="2"/>
      </rPr>
      <t xml:space="preserve">     - boja svjetla: hladna bijela </t>
    </r>
    <r>
      <rPr>
        <sz val="9"/>
        <rFont val="Symbol"/>
        <family val="1"/>
        <charset val="2"/>
      </rPr>
      <t>³</t>
    </r>
    <r>
      <rPr>
        <sz val="9"/>
        <rFont val="Calibri"/>
        <family val="2"/>
      </rPr>
      <t xml:space="preserve"> 4.000 K;
     - životni vijek: minimalno 30.000 radnih sati;
     - IP54
     - garancija: 5 godina.</t>
    </r>
  </si>
  <si>
    <t>1.2.4</t>
  </si>
  <si>
    <r>
      <t xml:space="preserve"> - (S4) LED spot svjetiljka, nadgradna, sa mogućnošću podešavanja usmjerenja, 
     - snaga: 30W  (±10%); 
     - minimalni svjetlosni tok 110 lm/W;
</t>
    </r>
    <r>
      <rPr>
        <sz val="9"/>
        <rFont val="Calibri"/>
        <family val="2"/>
      </rPr>
      <t xml:space="preserve">     - boja svjetla: hladna bijela </t>
    </r>
    <r>
      <rPr>
        <sz val="9"/>
        <rFont val="Symbol"/>
        <family val="1"/>
        <charset val="2"/>
      </rPr>
      <t>³</t>
    </r>
    <r>
      <rPr>
        <sz val="9"/>
        <rFont val="Calibri"/>
        <family val="2"/>
      </rPr>
      <t xml:space="preserve"> 4.000 K;
     - životni vijek: minimalno 30.000 radnih sati;
     - garancija: 5 godina.</t>
    </r>
  </si>
  <si>
    <t>1.2.5</t>
  </si>
  <si>
    <r>
      <t xml:space="preserve"> - (S5) LED nadgradni panel 18W, okrugli za montažu na strop:
     - snaga: 18W  (±10%);
     - minimalni svjetlosni tok 110 lm/W;
</t>
    </r>
    <r>
      <rPr>
        <sz val="9"/>
        <rFont val="Calibri"/>
        <family val="2"/>
      </rPr>
      <t xml:space="preserve">     - boja svjetla: neutralna bijela 3.700 K - 4.300 K;
     - životni vijek: minimalno 30.000 radnih sati;
     - garancija: 5 godina.</t>
    </r>
  </si>
  <si>
    <t>1.2.6</t>
  </si>
  <si>
    <r>
      <t xml:space="preserve"> - (S6) LED nadgradni vodotijesni okrugli panel:
     - snaga: 18W  (±10%);
</t>
    </r>
    <r>
      <rPr>
        <sz val="9"/>
        <color indexed="10"/>
        <rFont val="Calibri"/>
        <family val="2"/>
      </rPr>
      <t xml:space="preserve">   </t>
    </r>
    <r>
      <rPr>
        <sz val="9"/>
        <rFont val="Calibri"/>
        <family val="2"/>
      </rPr>
      <t xml:space="preserve">  - minimalni svjetlosni tok 110 lm/W;</t>
    </r>
    <r>
      <rPr>
        <sz val="9"/>
        <color indexed="10"/>
        <rFont val="Calibri"/>
        <family val="2"/>
      </rPr>
      <t xml:space="preserve">
</t>
    </r>
    <r>
      <rPr>
        <sz val="9"/>
        <rFont val="Calibri"/>
        <family val="2"/>
      </rPr>
      <t xml:space="preserve">     - boja svjetla: neutralna bijela 3.700 K - 4.300 K;</t>
    </r>
    <r>
      <rPr>
        <sz val="9"/>
        <color indexed="10"/>
        <rFont val="Calibri"/>
        <family val="2"/>
      </rPr>
      <t xml:space="preserve">
</t>
    </r>
    <r>
      <rPr>
        <sz val="9"/>
        <rFont val="Calibri"/>
        <family val="2"/>
      </rPr>
      <t xml:space="preserve">     - životni vijek: minimalno 30.000 radnih sati;
     - minimalno IP54
     - garancija: 5 godina.</t>
    </r>
  </si>
  <si>
    <t>1.2.7</t>
  </si>
  <si>
    <r>
      <t>Rasvjetna tijela iz stavke S6 se upravljaju uz pomoć senzora pokreta. Stavka uključuje isporuku i ugradnju senzora pokreta za montažu na zid sa minimalnim uglom reagovanja 120</t>
    </r>
    <r>
      <rPr>
        <sz val="9"/>
        <rFont val="Calibri"/>
        <family val="2"/>
      </rPr>
      <t>°. Senzori se montiraju u mokre čvorove, prema priloženoj shemi Instalacije rasvjetnih tijela.
Potrebno omogućiti da se pri paljenju rasvjete upale i ventilatori koji se montiraju u mokrim čvorovima.
Cijenom obuhvatiti sve neophodne radove vezane  za postavljanje senzora pokreta.</t>
    </r>
  </si>
  <si>
    <t>1.2.8</t>
  </si>
  <si>
    <t xml:space="preserve"> - (S7) LED panik svjetiljka 5W (±10%), sa autonomijom 1h i odgovarajućim oznakama (piktogramom) zavisno od mjesta ugradnje.</t>
  </si>
  <si>
    <t>1.2.9</t>
  </si>
  <si>
    <r>
      <t xml:space="preserve"> - (S8)  vanjska zidna svjetiljka/reflektor LED 50W;
     - IP 68
     - boja svjetla: hladna bijela </t>
    </r>
    <r>
      <rPr>
        <sz val="9"/>
        <rFont val="Symbol"/>
        <family val="1"/>
        <charset val="2"/>
      </rPr>
      <t>³</t>
    </r>
    <r>
      <rPr>
        <sz val="9"/>
        <rFont val="Calibri"/>
        <family val="2"/>
      </rPr>
      <t xml:space="preserve"> 4.500 K
     - životni vijek: minimalno 30.000 radnih sati
     - garancija: 5 godina
Potrebno osigurati da se vanjska rasvjeta uključuje preko sklopke za vanjsku rasvjetu kojom će upravljati foto senzor (smješten u RO-2, prema jednopolnoj shemi).</t>
    </r>
  </si>
  <si>
    <t>UKUPNO NABAVKA I UGRADNJA RASVJETE</t>
  </si>
  <si>
    <t>RAZVODNI ORMARI I TABLE</t>
  </si>
  <si>
    <r>
      <t xml:space="preserve">Nabavka, isporuka i ugradnja opreme neophodne za rekonstrukciju i dogradnju postojećih, te ugradnju novih razvodnih tabla i ormara
</t>
    </r>
    <r>
      <rPr>
        <sz val="9"/>
        <rFont val="Calibri"/>
        <family val="2"/>
      </rPr>
      <t xml:space="preserve">
Za ormare RO-1, RO-2 i RO-3 stavkom je obuhvaćena potpuna rekonstrukcija, tj. demontaža postojeće, i ugradnja nove opreme u razvodni ormar, na osnovu priloženih jednopolnih shema i specifikacije u nastavku.
Za ormar RO-4,  je predviđena dogradnja na osnovu priloženih jednopolnih shema i specifikacije u nastavku.
Za razvodne table RT-3 i RT-4 stavkom je obuhvaćena demontaža postojeće, te ugradnja nove razvodne table sa opremom prema jednopolnoj shemi.
Stavkom je obuhvaćena i ugradnja novog razvodnog ormara RO-K u prostoriji mašinskih instalacija, kao i tri razvodne table RT-1, RT-2 i RT-5 u amfiteatru i prostoru za naučno istaživanje. Ugradnju izvršiti na osnovu priloženih jednopolnih shema i specifikacije u nastavku.</t>
    </r>
  </si>
  <si>
    <r>
      <rPr>
        <sz val="9"/>
        <rFont val="Calibri"/>
        <family val="2"/>
      </rPr>
      <t xml:space="preserve">Stavka uključuje i čišćenje i uređenje prostora nakon završetka radova, kao i sav potrebni materijal, radove i opremu.
</t>
    </r>
    <r>
      <rPr>
        <b/>
        <i/>
        <sz val="9"/>
        <rFont val="Calibri"/>
        <family val="2"/>
      </rPr>
      <t>Napomena:</t>
    </r>
    <r>
      <rPr>
        <sz val="9"/>
        <rFont val="Calibri"/>
        <family val="2"/>
      </rPr>
      <t xml:space="preserve"> Svi radovi mojaju biti izvedeni prema važećim tehničkim propisima, zakonima i standardima, uz poštivanje svih mjera zaštite na radu.</t>
    </r>
  </si>
  <si>
    <t>Radovi obuhvataju nabavku i ugradnju, i sve ostale neophodne i nepredviđene radove na instalaciji sljedeće opreme:</t>
  </si>
  <si>
    <r>
      <rPr>
        <b/>
        <sz val="9"/>
        <rFont val="Calibri"/>
        <family val="2"/>
      </rPr>
      <t xml:space="preserve">Demontaža postojećeg, te isporuka i ugradnja novog glavnog razvodnog ormara GRO sa opremom prema priloženoj jednopolnoj šemi. </t>
    </r>
    <r>
      <rPr>
        <sz val="9"/>
        <rFont val="Calibri"/>
        <family val="2"/>
      </rPr>
      <t xml:space="preserve">
GRO treba imati metalno kućište, biti ugradnog tipa za montažu u ravni sa zidom, sa bravicama i otvorom za očitanje internog brojila, sa zaštitom IP67. Ormar treba da je dimenzionisan da pored projektovane opreme može naknadno da se doda još 20% nove opreme. 
U ormar se ugrađuje:
 - 5xNV00 postolja sa osiguračima prema jednopolnoj šemi. 
U ormaru se nalazi interno kontrolno brojilo električne energije koje je u toku izvođenja radova potrebno otpojiti, demontirati i ponovno montirati i spojiti.
Po montaži GRO je kompletiran  sa rednim stezaljkama, sabirnicama, namontiran, ožičeno i i spreman za spajanje kablova, te opremljen uputstvom za pružanje prve pomoći, znakom opasnosti i jednopolnom shemom.
U cijenu uračunati sitni vezni i montažni materijal, te sve građevinske radove neophodne za demontažu postojećeg, i ugradnju novog GRO kao što je žbukanje i obrada okolnih zidnih površina kako bi se novi GRO estetski uklopio u postojeće stanje, te dovođenje okolnog prostora u prvobitno stanje, uključujući čišćenje i uklanjanje otpada.</t>
    </r>
  </si>
  <si>
    <r>
      <rPr>
        <b/>
        <sz val="9"/>
        <rFont val="Calibri"/>
        <family val="2"/>
      </rPr>
      <t>Radovi se izvode stručno i pažljivo, pridržavajući se svih važećih tehničkih propisa i pravila struke, kako bi se osigurala uredna i estetski prihvatljiva ugradnja novog GRO-a.</t>
    </r>
    <r>
      <rPr>
        <sz val="9"/>
        <rFont val="Calibri"/>
        <family val="2"/>
      </rPr>
      <t xml:space="preserve">
</t>
    </r>
    <r>
      <rPr>
        <b/>
        <u/>
        <sz val="9"/>
        <rFont val="Calibri"/>
        <family val="2"/>
      </rPr>
      <t xml:space="preserve">
Napomena: </t>
    </r>
    <r>
      <rPr>
        <sz val="9"/>
        <rFont val="Calibri"/>
        <family val="2"/>
      </rPr>
      <t xml:space="preserve">Lokacija GRO je naznačena na priloženom crtežu Instalacija utičnica i priključaka. </t>
    </r>
  </si>
  <si>
    <r>
      <rPr>
        <b/>
        <sz val="9"/>
        <rFont val="Calibri"/>
        <family val="2"/>
      </rPr>
      <t xml:space="preserve">Demontaža postojeće opreme u razvodnom ormaru, te isporuka i ugradnja u postojeći razvodni ormar RO-1 opreme prema novoj priloženoj jednopolnoj šemi. </t>
    </r>
    <r>
      <rPr>
        <sz val="9"/>
        <rFont val="Calibri"/>
        <family val="2"/>
      </rPr>
      <t xml:space="preserve">
Ugrađuje se: 
 - osigurač automatski 1PB10A 13 kom, 
 - 1PB16A 22 kom, 
 - diferencijalna sklopka 4P63/0.03A, 
 - redne stezaljke i sabirnice L,N,PE. 
Po ugradnji, razvodni ormar je komplet ožičen i pripremljen za spajanje priključnih i odlaznih kablova, te opremljen uputstvom za pružanje prve pomoći, znakom opasnosti i jednopolnom shemom.
U cijenu uračunati sitni vezni i montažni materijal.
</t>
    </r>
    <r>
      <rPr>
        <b/>
        <i/>
        <sz val="9"/>
        <rFont val="Calibri"/>
        <family val="2"/>
      </rPr>
      <t>Napomena:</t>
    </r>
    <r>
      <rPr>
        <i/>
        <sz val="9"/>
        <rFont val="Calibri"/>
        <family val="2"/>
      </rPr>
      <t xml:space="preserve"> Lokacija RO-1 je naznačena na priloženom crtežu Instalacija utičnica i priključaka.</t>
    </r>
  </si>
  <si>
    <r>
      <rPr>
        <b/>
        <sz val="9"/>
        <rFont val="Calibri"/>
        <family val="2"/>
      </rPr>
      <t xml:space="preserve">Demontaža postojeće opreme u razvodnom ormaru, te isporuka i ugradnja u postojeći razvodni ormar RO-2 opreme prema novoj priloženoj jednopolnoj šemi. </t>
    </r>
    <r>
      <rPr>
        <sz val="9"/>
        <rFont val="Calibri"/>
        <family val="2"/>
      </rPr>
      <t xml:space="preserve">
Ugrađuje se: 
 - osigurač automatski 1PB10A 9 kom, 
 - 1PB16A 4 kom, 
 - 1PC16A 3 kom, 
 - 3PB32A 3 kom, 
 - 3PC32A 1 kom, 
 - diferencijalna sklopka 4P40/0.03A, 
 - glavna automatska sklopka AS63 A, 
 - grebenaste sklopeke 1P 10A 4 kom ugrađene na vrata razvodnog ormara RO-2, 
 - vremenski relej sa foto senzorom za vanjsku rasvjetu sa izlazom 16A, 
 - redne stezaljke i sabirnice L,N,PE. 
Po ugradnji, razvodni ormar je komplet ožičen i pripremljen za spajanje priključnih i odlaznih kablova, te opremljen uputstvom za pružanje prve pomoći, znakom opasnosti i jednopolnom shemom.
U cijenu uračunati sitni vezni i montažni materijal.
</t>
    </r>
    <r>
      <rPr>
        <b/>
        <i/>
        <sz val="9"/>
        <rFont val="Calibri"/>
        <family val="2"/>
      </rPr>
      <t xml:space="preserve">Napomena: </t>
    </r>
    <r>
      <rPr>
        <i/>
        <sz val="9"/>
        <rFont val="Calibri"/>
        <family val="2"/>
      </rPr>
      <t>Lokacija R0-2 je naznačena na priloženom crtežu Instalacija utičnica i priključaka.</t>
    </r>
  </si>
  <si>
    <r>
      <rPr>
        <b/>
        <sz val="9"/>
        <rFont val="Calibri"/>
        <family val="2"/>
      </rPr>
      <t>Demontaža postojeće opreme u razvodnom ormaru, te isporuka i ugradnja u postojeći razvodni ormar RO-3 opreme prema novoj priloženoj jednopolnoj šemi.</t>
    </r>
    <r>
      <rPr>
        <sz val="9"/>
        <rFont val="Calibri"/>
        <family val="2"/>
      </rPr>
      <t xml:space="preserve">
Ugrađuje se: 
 - osigurač automatski 1PB10A 5 kom, 
 - 1PB16A 13 kom, 
 - 3PC32A 1 kom, 
 - diferencijalna sklopka 4P40/0.03A, 
 - rastavna sklopka-osigurač 160/63A 1 kom, 
 - rastavna sklopka-osigurač 160/100A 1 kom, 
 - glavna automatska sklopka AS160 A,  
 - redne stezaljke i sabirnice L,N,PE.
U cijenu uračunati sitni vezni i montažni materijal.
Po ugradnji, sve je komplet ožičeno i pripremljeno za spajanje priključnih i odlaznih kablova, te opremljen uputstvom za pružanje prve pomoći, znakom opasnosti i jednopolnom shemom.</t>
    </r>
  </si>
  <si>
    <r>
      <rPr>
        <b/>
        <sz val="9"/>
        <rFont val="Calibri"/>
        <family val="2"/>
      </rPr>
      <t xml:space="preserve">Isporuka i ugradnja u postojeći razvodni ormar RO-4 sljedeće opreme prema priloženoj jednopolnoj shemi: </t>
    </r>
    <r>
      <rPr>
        <sz val="9"/>
        <rFont val="Calibri"/>
        <family val="2"/>
      </rPr>
      <t xml:space="preserve">
 - automatski osigurač 1PB10A 3 kom. 
Po montaži, sve komplet ožičeno i pripremljeno za spajanje priključnih i odlaznih kablova, te opremljen uputstvom za pružanje prve pomoći, znakom opasnosti i jednopolnom shemom.
Ostala oprema ugrađena u razvodni ormar prema jednopolnoj shemi se zadržava. Izvođač radova je dužan pregledati cjelokupnu postojeću opremu i instalaciju u razvodnom ormaru koja se po projektu ne mijenja. Ukoliko se utvrdi da neki od dijelova opreme (prekidači, osigurači, redne stezaljke, sabirnice i sl.) nisu u ispravnom stanju ili ne funkcioniraju kako treba, izvođač je dužan zamijeniti te neispravne komponente novim, kako bi cjelokupna instalacija u razvodnom ormaru mogla neometano i sigurno funkcionirati.
U cijenu uračunati sitni vezni i montažni materijal.
</t>
    </r>
    <r>
      <rPr>
        <b/>
        <i/>
        <sz val="9"/>
        <rFont val="Calibri"/>
        <family val="2"/>
      </rPr>
      <t xml:space="preserve">Napomena: </t>
    </r>
    <r>
      <rPr>
        <i/>
        <sz val="9"/>
        <rFont val="Calibri"/>
        <family val="2"/>
      </rPr>
      <t>Lokacija R0-4 je naznačena na priloženom crtežu Instalacija utičnica i priključaka.</t>
    </r>
  </si>
  <si>
    <r>
      <rPr>
        <b/>
        <sz val="9"/>
        <rFont val="Calibri"/>
        <family val="2"/>
      </rPr>
      <t xml:space="preserve">Isporuka i ugradnja razvodnog ormara RO-K  sa kompletnom opremom prema priloženoj jednopolnoj šemi. </t>
    </r>
    <r>
      <rPr>
        <sz val="9"/>
        <rFont val="Calibri"/>
        <family val="2"/>
      </rPr>
      <t xml:space="preserve">
Ugrađuje se: 
 - osigurač autmatski 1PB10A 1 kom, 
 - 1PC16A 1 kom, 
 - 1PC6A 6 kom, 
 - 3PC16A 5 kom, 
 - 3PC25A 1 kom,
 - 3PC50A 1 kom, 
 - glavna automatska sklopka AS100A,
 - redne stezaljke i sabirnice L,N,PE.
Po ugradnji, komplet ožičeno i pripremljeno za spajanje priključnih i odlaznih kablova, te opremljen uputstvom za pružanje prve pomoći, znakom opasnosti i jednopolnom shemom.
U cijenu uračunati sitni vezni i montažni materijal.
</t>
    </r>
    <r>
      <rPr>
        <b/>
        <i/>
        <sz val="9"/>
        <rFont val="Calibri"/>
        <family val="2"/>
      </rPr>
      <t xml:space="preserve">Napomena: </t>
    </r>
    <r>
      <rPr>
        <i/>
        <sz val="9"/>
        <rFont val="Calibri"/>
        <family val="2"/>
      </rPr>
      <t>Lokacija RO-K je naznačena na priloženom crtežu Instalacija utičnica i priključaka.</t>
    </r>
  </si>
  <si>
    <r>
      <rPr>
        <b/>
        <sz val="9"/>
        <rFont val="Calibri"/>
        <family val="2"/>
      </rPr>
      <t xml:space="preserve">Isporuka i ugradnja razvodne table RT-1 sa kompletnom opremom prema priloženoj jednopolnoj šemi. </t>
    </r>
    <r>
      <rPr>
        <sz val="9"/>
        <rFont val="Calibri"/>
        <family val="2"/>
      </rPr>
      <t xml:space="preserve">
Tabla ima PVC kućište i ugradnog je tipa, 3x12 modula. 
Ugrađena oprema je sljedeća prema jednopolnoj shemi: 
 - osigurač autmatski 1PB10A 3 kom,
 - 1PB16A 10 kom, 
 - 3PC16A 4 kom, 
 - 3PC32A 2 kom, 
 - diferencijalna sklopka 4P80/0.03A,
 - stezaljke i sabirnice L,N,PE. 
Po ugradnji, sve je komplet ožičeno i pripremljeno za spajanje priključnih i odlaznih kablova, te opremljeno jednopolnom shemom.
U cijenu uračunati sitni vezni i montažni materijal.
</t>
    </r>
    <r>
      <rPr>
        <b/>
        <sz val="9"/>
        <rFont val="Calibri"/>
        <family val="2"/>
      </rPr>
      <t xml:space="preserve">
</t>
    </r>
    <r>
      <rPr>
        <b/>
        <i/>
        <sz val="9"/>
        <rFont val="Calibri"/>
        <family val="2"/>
      </rPr>
      <t xml:space="preserve">Napomena: </t>
    </r>
    <r>
      <rPr>
        <i/>
        <sz val="9"/>
        <rFont val="Calibri"/>
        <family val="2"/>
      </rPr>
      <t>Lokacija RT-1 je naznačena na priloženom crtežu Instalacija utičnica i priključaka.</t>
    </r>
  </si>
  <si>
    <t>1.8</t>
  </si>
  <si>
    <r>
      <rPr>
        <b/>
        <sz val="9"/>
        <rFont val="Calibri"/>
        <family val="2"/>
      </rPr>
      <t xml:space="preserve">Isporuka i ugradnja razvodne table RT-2 sa kompletnom opremom prema priloženoj jednopolnoj šemi. </t>
    </r>
    <r>
      <rPr>
        <sz val="9"/>
        <rFont val="Calibri"/>
        <family val="2"/>
      </rPr>
      <t xml:space="preserve">
Tabla ima PVC kućište i ugradnog je tipa, 2x8 modula.
Ugrađena oprema je sljedeća: 
 - osigurač autmatski 1PB10A 3 kom, 
 - 1PB16A 8 kom, 
 - diferencijalna sklopka 4P40/0.03A, 
 - stezaljke i sabirnice L,N,PE. 
Komplet ožičeno i pripremljeno za spajanje priključnih i odlaznih kablova, te opremljeno jednopolnom shemom.
U cijenu uračunati sitni vezni i montažni materijal.
</t>
    </r>
    <r>
      <rPr>
        <b/>
        <i/>
        <sz val="9"/>
        <rFont val="Calibri"/>
        <family val="2"/>
      </rPr>
      <t xml:space="preserve">Napomena: </t>
    </r>
    <r>
      <rPr>
        <i/>
        <sz val="9"/>
        <rFont val="Calibri"/>
        <family val="2"/>
      </rPr>
      <t>Lokacija RT-2 je naznačena na priloženom crtežu Instalacija utičnica i priključaka.</t>
    </r>
  </si>
  <si>
    <t>1.9</t>
  </si>
  <si>
    <r>
      <rPr>
        <b/>
        <sz val="9"/>
        <rFont val="Calibri"/>
        <family val="2"/>
      </rPr>
      <t xml:space="preserve">Demontaža postojeće razvodne table i prateće opreme, te isporuka i ugradnja nove razvodne table RT-3 sa kompletnom opremom prema priloženoj jednopolnoj šemi. </t>
    </r>
    <r>
      <rPr>
        <sz val="9"/>
        <rFont val="Calibri"/>
        <family val="2"/>
      </rPr>
      <t xml:space="preserve">
Tabla ima pvc kućište i nadgradnog je tipa, 1x12 modula.
Ugrađena oprema je sljedeća:
 -  osigurač autmatski 1PB10A 3 kom, 
 - 1PB16A 2 kom, 
 - diferencijalna sklopka 4P40/0.03A, 
 - stezaljke i sabirnice L,N,PE. 
Po ugradnji komplet ožičeno i pripremljeno za spajanje priključnih i odlaznih kablova, te opremljen jednopolnom shemom.
U cijenu uračunati sitni vezni i montažni materijal.
</t>
    </r>
    <r>
      <rPr>
        <b/>
        <i/>
        <sz val="9"/>
        <rFont val="Calibri"/>
        <family val="2"/>
      </rPr>
      <t>Napomena:</t>
    </r>
    <r>
      <rPr>
        <i/>
        <sz val="9"/>
        <rFont val="Calibri"/>
        <family val="2"/>
      </rPr>
      <t xml:space="preserve"> Lokacija RT-3 je naznačena na priloženom crtežu Instalacija utičnica i priključaka.</t>
    </r>
  </si>
  <si>
    <t>1.10</t>
  </si>
  <si>
    <r>
      <rPr>
        <b/>
        <sz val="9"/>
        <rFont val="Calibri"/>
        <family val="2"/>
      </rPr>
      <t xml:space="preserve">Demontaža postojeće razvodne table i prateće opreme, te isporuka i ugradnja nove razvodne table RT-4 sa kompletnom opremom prema priloženoj jednopolnoj šemi. </t>
    </r>
    <r>
      <rPr>
        <sz val="9"/>
        <rFont val="Calibri"/>
        <family val="2"/>
      </rPr>
      <t xml:space="preserve">
Tabla ima PVC kućište i nadgradnog je tipa, 1x16 modula.
Ugrađena oprema je sljedeća: 
 - osigurač autmatski 1PB10A 6 kom, 
 - 1PB16A 6 kom, 
 - diferencijalna sklopka 4P40/0.03A, 
 - stezaljke i sabirnice L,N,PE. 
Po ugradnji komplet ožičeno i pripremljeno za spajanje priključnih i odlaznih kablova, te opremljeno jednopolnom shemom.
U cijenu uračunati sitni vezni i montažni materijal.
</t>
    </r>
    <r>
      <rPr>
        <b/>
        <i/>
        <sz val="9"/>
        <rFont val="Calibri"/>
        <family val="2"/>
      </rPr>
      <t>Napomena:</t>
    </r>
    <r>
      <rPr>
        <i/>
        <sz val="9"/>
        <rFont val="Calibri"/>
        <family val="2"/>
      </rPr>
      <t xml:space="preserve"> Lokacija RT-4 je naznačena na priloženom crtežu Instalacija utičnica i priključaka.</t>
    </r>
  </si>
  <si>
    <t>1.11</t>
  </si>
  <si>
    <r>
      <rPr>
        <b/>
        <sz val="9"/>
        <rFont val="Calibri"/>
        <family val="2"/>
      </rPr>
      <t xml:space="preserve">Isporuka i ugradnja razvodne table RT-5 sa kompletnom opremom prema priloženoj jednopolnoj šemi. </t>
    </r>
    <r>
      <rPr>
        <sz val="9"/>
        <rFont val="Calibri"/>
        <family val="2"/>
      </rPr>
      <t xml:space="preserve">
Tabla ima pvc kućište i nadgradnog je tipa, 1x12 modula. 
Ugrađena oprema je sljedeća: 
 - osigurač autmatski 1PB10A 3 kom, 
 - 1PB16A 5 kom,
 -  diferencijalna sklopka 4P40/0.03A, 
 - stezaljke i sabirnice L,N,PE. 
Po ugradnji, sve je komplet ožičeno i pripremljeno za spajanje priključnih i odlaznih kablova, te opremljeno jednopolnom shemom.
U cijenu uračunati sitni vezni i montažni materijal.
</t>
    </r>
    <r>
      <rPr>
        <b/>
        <i/>
        <sz val="9"/>
        <rFont val="Calibri"/>
        <family val="2"/>
      </rPr>
      <t xml:space="preserve">Napomena: </t>
    </r>
    <r>
      <rPr>
        <i/>
        <sz val="9"/>
        <rFont val="Calibri"/>
        <family val="2"/>
      </rPr>
      <t>Lokacija RT-5 je naznačena na priloženom crtežu Instalacija utičnica i priključaka.</t>
    </r>
  </si>
  <si>
    <t>UKUPNO RAZVODNI ORMARI I TABLE</t>
  </si>
  <si>
    <t>KABLOVI, KANALI I INSTALACIONE CIJEVI</t>
  </si>
  <si>
    <r>
      <t xml:space="preserve">Rekonstrukcija dijela postojeće, i izrada nove elektroinstalacije u objektu.
</t>
    </r>
    <r>
      <rPr>
        <sz val="9"/>
        <rFont val="Calibri"/>
        <family val="2"/>
      </rPr>
      <t xml:space="preserve">
Predviđeno je da se instalacija vodi pod žbuk, u zidove od rigipsa, iznad spuštenog stropa i u parapetnim kanalima.
U Zoni 1 (kancelarije) predviđeno je montiranje parapetnih kanala na zidove, na visini od 90 cm. Kablovi se polažu u parapetne kanale, a do parapetnih kanala će se polagati u PVC kanalice.
U zidovima od rigipsa i iznad spuštenog stropa je predviđeno da se kablovi uvlače u PVC cijevi prije polaganja.
Kablovi se pod žbuk postavljaju direktno, bez provlačenja kroz PVC cijevi. Ovaj način polaganja odnosi se na Zonu 3, i na dio Zone 2 u kojoj je planirana potpuno nova instalacija (prostorije 21.-28).
Prilikom polaganja električne instalacije jake struje, predvidjeti i ostaviti potrebne napojne vodove za priključak ventilokonvektora, sušača ruku, cirkulacionih pumpi, dizalica topline i sl. prema priloženim shemama instalacije i jednopolnim shemama. Vodove je potrebno dovesti do predviđenih pozicija i ostaviti slobodne krajeve kabla dužine minimalno 1,5 m, radi lakšeg povezivanja. Svi radovi moraju biti izvedeni stručno i u skladu s važećim tehničkim propisima i standardima.</t>
    </r>
  </si>
  <si>
    <r>
      <t xml:space="preserve">Stavka obuhvata izradu žlijebova u zidovima (štemanje) u dijelovima objekta gdje se kablovi polažu pod žbuku, probijenaje zidova u slučajevima gdje instalacija ide iz jedne u drugu prostoriju, postavljanje i pričvršćivanje plastičnih kanalica i cijevi za vođenje kablova, polaganje i povezivanje kablova prema projektu, izradu svih potrebnih spojeva, odvodnih i razvodnih kutija i opreme za spajanje kablova, gipsanje i žbukanje štemovanih otvora u zidovima i njihovo dovođenje u prvobitno stanje, čišćenje gradilišta i odnošenje otpadnog materijala.
</t>
    </r>
    <r>
      <rPr>
        <sz val="9"/>
        <rFont val="Calibri"/>
        <family val="2"/>
      </rPr>
      <t>Prilikom probijanja otvora u zidovima potrebno je provjeriti i trase ostalih postojećih instalacija kako ne bi došlo do njihovog narušavanja. Sva oštećenja postojećih instalacija koje se zadržavaju moraju se sanirati u skladu sa propisima.</t>
    </r>
  </si>
  <si>
    <r>
      <t xml:space="preserve">Stavka obuhvata i povezivanje kablova na razvodne ormare i razvodne table.
</t>
    </r>
    <r>
      <rPr>
        <sz val="9"/>
        <rFont val="Calibri"/>
        <family val="2"/>
      </rPr>
      <t>Stavkom obuhvatiti i parcijalno uklanjanje kritičnih dijelova postojeće elektroinstalacije (npr. razvodnih kutija, glavnih vodova i sl.) i umrtljavanje pojedinačnih manjih vodova postojeće dotrajale elektroinstalacije u dijelu Zone 2 i u Zoni 3.
Sve količine dodatno proveriti na licu mjesta.</t>
    </r>
  </si>
  <si>
    <t>Isporuka i ugradnja napojnih i instalacionih kablova. Kablovi se polažu pod žbuk, u rigips zidove i iznad spuštenog stropa, u podnu ploču i u parapetne kanale. U rigipsu, iznad spuštenog stropa i u podnoj ploči kablovi se uvlače u PVC cijevi.</t>
  </si>
  <si>
    <t xml:space="preserve"> - PP-Y 3x1,5 mm2</t>
  </si>
  <si>
    <t xml:space="preserve"> - PP-Y 3x2,5 mm2</t>
  </si>
  <si>
    <t xml:space="preserve"> - PP-Y 5x2,5 mm2</t>
  </si>
  <si>
    <t xml:space="preserve"> - PP-Y 5x6 mm2</t>
  </si>
  <si>
    <t xml:space="preserve"> - PP-Y 5x10 mm2</t>
  </si>
  <si>
    <t xml:space="preserve"> - PP-Y 5x16 mm2</t>
  </si>
  <si>
    <t xml:space="preserve"> - PP00-Y 5x25 mm2</t>
  </si>
  <si>
    <t xml:space="preserve"> - PP00-Y 4x35 mm2</t>
  </si>
  <si>
    <t xml:space="preserve"> - PP00-Y 4x50 mm2</t>
  </si>
  <si>
    <t xml:space="preserve">Isporuka i ugradnja PVC fleksibilne cijevi </t>
  </si>
  <si>
    <t xml:space="preserve"> - fi 20 mm</t>
  </si>
  <si>
    <t xml:space="preserve"> - fi 32 mm</t>
  </si>
  <si>
    <t xml:space="preserve"> - fi 50 mm</t>
  </si>
  <si>
    <t>Isporuka i ugradnja PVC kanalica</t>
  </si>
  <si>
    <r>
      <t xml:space="preserve"> - </t>
    </r>
    <r>
      <rPr>
        <b/>
        <i/>
        <sz val="9"/>
        <rFont val="Calibri"/>
        <family val="2"/>
      </rPr>
      <t>60×40 mm</t>
    </r>
  </si>
  <si>
    <r>
      <t xml:space="preserve"> - </t>
    </r>
    <r>
      <rPr>
        <b/>
        <i/>
        <sz val="9"/>
        <rFont val="Calibri"/>
        <family val="2"/>
      </rPr>
      <t>80×40 mm</t>
    </r>
  </si>
  <si>
    <t>Isporuka i montaža parapetnog kanala 10x110 mm. Kanal treba da je opremljen poklopcem, razdjelnim elementom, držačem kablova, i ostalim spojnim i ugaonim elementima koji su potrebni za montažu. Parapetni kanal mora imati mogućnost ugradnje utičnica prema zahtjevima projektne dokumentacije, te mora biti izrađen od kvalitetne plastike i otporan na udarce.
Parapetni kanal se montira u Zoni 1 (kancelarije) na 90 cm visine, prema priloženoj shemi "Instalacija utičnica i prekidača".</t>
  </si>
  <si>
    <t>Isporuka i ugradnja provodnika P/F 6 mm za izvođenje instalacije izjednačavanje potencijala. U cijenu uračunati obujmice za cijevi, stopice, vijke i matice</t>
  </si>
  <si>
    <t>UKUPNO KABLOVI, KANALI I INSTALACIONE CIJEVI</t>
  </si>
  <si>
    <t>UTIČNICE, PREKIDAČI I OSTALA OPREMA</t>
  </si>
  <si>
    <r>
      <t xml:space="preserve">Radovi na postavljanju utičnica, prekidača i ostale opreme.
</t>
    </r>
    <r>
      <rPr>
        <sz val="9"/>
        <rFont val="Calibri"/>
        <family val="2"/>
      </rPr>
      <t xml:space="preserve">
</t>
    </r>
    <r>
      <rPr>
        <b/>
        <u/>
        <sz val="9"/>
        <rFont val="Calibri"/>
        <family val="2"/>
      </rPr>
      <t>Radovi na postavljanju utičnica obuhvataju:</t>
    </r>
    <r>
      <rPr>
        <sz val="9"/>
        <rFont val="Calibri"/>
        <family val="2"/>
      </rPr>
      <t xml:space="preserve">
</t>
    </r>
    <r>
      <rPr>
        <b/>
        <sz val="9"/>
        <rFont val="Calibri"/>
        <family val="2"/>
      </rPr>
      <t>Zona 1 - aneks (kancelarije):</t>
    </r>
    <r>
      <rPr>
        <sz val="9"/>
        <rFont val="Calibri"/>
        <family val="2"/>
      </rPr>
      <t xml:space="preserve">
 - Postavljanje dodatnih duplih utičnica u parapetne kanale
 - Zadržavanje postojećih utičnica
</t>
    </r>
    <r>
      <rPr>
        <b/>
        <sz val="9"/>
        <rFont val="Calibri"/>
        <family val="2"/>
      </rPr>
      <t xml:space="preserve">
Zona 3 - amfiteatar:</t>
    </r>
    <r>
      <rPr>
        <sz val="9"/>
        <rFont val="Calibri"/>
        <family val="2"/>
      </rPr>
      <t xml:space="preserve">
 - Demontaža postojećih utičnica i prekidača
 - Postavljanje novih utičnica prema priloženoj shemi
 - Ostavljanje utičnice u stropu za priključak videoprojektora
 - Ostavljanje utičnice za priključak video platna na elektropogon.</t>
    </r>
  </si>
  <si>
    <r>
      <rPr>
        <b/>
        <sz val="9"/>
        <rFont val="Calibri"/>
        <family val="2"/>
      </rPr>
      <t>Zona 2:</t>
    </r>
    <r>
      <rPr>
        <sz val="9"/>
        <rFont val="Calibri"/>
        <family val="2"/>
      </rPr>
      <t xml:space="preserve">
 - Postavljanje novih utičnica u prostorijama 16, 17 i 18, prema priloženoj shemi
 - Postavljanje novih utičnica u prostorijama 21-27, prema priloženoj shemi
 - Pažljiva privremena demontaža utičnica na pregradnom zidu prema Izložbenom prostoru i prostoru za naučno-istraživački rad, te njihovo vraćanje na iste pozicije nakon izvođenja građevinskih radova. Izvođač je dužan zaštiti utičnice od oštećenja, i odgovoran za njihovu cjelovitost i ispravnost. Ukoliko je neka utičnica oštećena ili izgubljena, dužan je o svom trošku nabaviti i ugraditi novu, identičnu prethodnoj. Zamjenske utičnice moraju biti istih tehničkih karakteristika i dizajna kao izvorne. Ukoliko izvođač nije u mogućnosti nabaviti identičnu zamjenu, dužan je o svom trošku ugraditi utičnicu istih funkcionalnih karakteristika, odobrenu od strane nadzornog organa.
</t>
    </r>
    <r>
      <rPr>
        <b/>
        <sz val="9"/>
        <rFont val="Calibri"/>
        <family val="2"/>
      </rPr>
      <t>Napomena:</t>
    </r>
    <r>
      <rPr>
        <sz val="9"/>
        <rFont val="Calibri"/>
        <family val="2"/>
      </rPr>
      <t xml:space="preserve"> Postojeće utičnice u prostorijama 15, 19 i 20 u Zoni 2 se ne mijenjaju.</t>
    </r>
  </si>
  <si>
    <t>Stavka obuhvata izradu otvora u zidovima koji su potrebni za ugradnju utičničkih kutija, postavljanje i pročvršćivanje utičničkih kutija u pripremljene otvore, izvedbu svih potrebnih električnih spojeva i priključaka, gipsanje i žbukanje štemovanih otvora u zidovima i njihovo dovođenje u prvobitno stanje, ugradnju finalnih utičnica, uključujući ramove i poklopce, čišćenje radnog prostora i odvoz otpadnog materijala, te sve ostale neophodne radove za kompletnu ugradnju utičnica jake struje prema projektu.</t>
  </si>
  <si>
    <r>
      <rPr>
        <b/>
        <u/>
        <sz val="9"/>
        <rFont val="Calibri"/>
        <family val="2"/>
      </rPr>
      <t>Radovi na postavljanju prekidača obuhvataju:</t>
    </r>
    <r>
      <rPr>
        <b/>
        <sz val="9"/>
        <rFont val="Calibri"/>
        <family val="2"/>
      </rPr>
      <t xml:space="preserve">
Zona 1:
</t>
    </r>
    <r>
      <rPr>
        <sz val="9"/>
        <rFont val="Calibri"/>
        <family val="2"/>
      </rPr>
      <t xml:space="preserve"> - Postojeći prekidači se zadržavaju, bez promjena.</t>
    </r>
    <r>
      <rPr>
        <b/>
        <sz val="9"/>
        <rFont val="Calibri"/>
        <family val="2"/>
      </rPr>
      <t xml:space="preserve">
Zona 2:
</t>
    </r>
    <r>
      <rPr>
        <sz val="9"/>
        <rFont val="Calibri"/>
        <family val="2"/>
      </rPr>
      <t xml:space="preserve"> - Postojeći prekidači u prostorijama 1, 2, galerija, 15 i 16 se zadržavaju, bez promjena.
 - Postojeći prekidači u ostatku Zone se demontiraju.
 - Ugrađuje se 1 novi jednopolni prekidač u prostoriji 16.
 - Ugrađuje se 1 novi jednopolni prekidač u prostoriji 22.
 - Ugrađuju se novi serijski prekidači u prostorijama 21 i 27.</t>
    </r>
    <r>
      <rPr>
        <b/>
        <sz val="9"/>
        <rFont val="Calibri"/>
        <family val="2"/>
      </rPr>
      <t xml:space="preserve">
</t>
    </r>
    <r>
      <rPr>
        <sz val="9"/>
        <rFont val="Calibri"/>
        <family val="2"/>
      </rPr>
      <t xml:space="preserve"> - Ugrađuju se novi izmjenični prekidači u prostoriji 26.</t>
    </r>
    <r>
      <rPr>
        <b/>
        <sz val="9"/>
        <rFont val="Calibri"/>
        <family val="2"/>
      </rPr>
      <t xml:space="preserve">
Zona 3:
</t>
    </r>
    <r>
      <rPr>
        <sz val="9"/>
        <rFont val="Calibri"/>
        <family val="2"/>
      </rPr>
      <t xml:space="preserve"> - Demontiraju se svi postojeći prekidači.
 - Ugrađuju se 4 nova serijska prekidača.</t>
    </r>
  </si>
  <si>
    <r>
      <rPr>
        <b/>
        <sz val="9"/>
        <rFont val="Calibri"/>
        <family val="2"/>
      </rPr>
      <t>Prilikom izvođenja radova predvidjeti:</t>
    </r>
    <r>
      <rPr>
        <sz val="9"/>
        <rFont val="Calibri"/>
        <family val="2"/>
      </rPr>
      <t xml:space="preserve">
 - priključke za planirane zidne, stropne i parapetne ventilokonvektore na osnovu priložene sheme Instalacija utičnica i priključaka. Potrebno je osigurati i priključke za termostate na osnovu priloženih shema.
 - priključak za ventilacioni sistem, te za zidni elektronski kontroler ventilacije u amfiteatru,
 - priključke za sušače ruku u mokrim čvorovima,
 - priključke za napajanje elektromotora sekcionih vrata u Zoni 2,
 - fiksne priključke za cirkulacione pumpe u mašinskoj prostoriji gdje su smještene instalacije grijanja i hlađenja,
 - priključke za spajanje toplotnih pumpi na fasadi kod mašinske sobe.
Stavkom obuhvatiti i probijanje otvora u zidovima i stropovima gdje su predviđena ugradnja kutija fiksnih priključaka, povezivanje priključaka, zatvaranje otvora, krpanje zidova, svu ostalu potrebnu dodatnu opremu i potrošni materijal.</t>
    </r>
  </si>
  <si>
    <r>
      <rPr>
        <sz val="9"/>
        <rFont val="Calibri"/>
        <family val="2"/>
      </rPr>
      <t>Radove izvršiti na osnovu priloženih jednopolnih shema i sheme instalacija utičnica i priključaka, u skladu sa svim važećim tehničkim propisima, zakonima i pravilima struke te u dogovoru sa Nadzornim organom.</t>
    </r>
    <r>
      <rPr>
        <b/>
        <sz val="9"/>
        <rFont val="Calibri"/>
        <family val="2"/>
      </rPr>
      <t xml:space="preserve">
Svi materijali i oprema moraju biti u skladu sa važećim propisima i standardima.
Radovi obuhvataju nabavku i ugradnju, i sve ostale neophodne i nepredviđene radove na instalaciji sljedeće opreme:</t>
    </r>
  </si>
  <si>
    <r>
      <t xml:space="preserve">Isporuka i ugradnja </t>
    </r>
    <r>
      <rPr>
        <b/>
        <i/>
        <sz val="9"/>
        <rFont val="Calibri"/>
        <family val="2"/>
      </rPr>
      <t xml:space="preserve">jednopolnih </t>
    </r>
    <r>
      <rPr>
        <sz val="9"/>
        <rFont val="Calibri"/>
        <family val="2"/>
      </rPr>
      <t>prekidača.</t>
    </r>
  </si>
  <si>
    <r>
      <t xml:space="preserve">Isporuka i ugradnja </t>
    </r>
    <r>
      <rPr>
        <b/>
        <i/>
        <sz val="9"/>
        <rFont val="Calibri"/>
        <family val="2"/>
      </rPr>
      <t xml:space="preserve">serijskih </t>
    </r>
    <r>
      <rPr>
        <sz val="9"/>
        <rFont val="Calibri"/>
        <family val="2"/>
      </rPr>
      <t>prekidača.</t>
    </r>
  </si>
  <si>
    <r>
      <t xml:space="preserve">Isporuka u montaža </t>
    </r>
    <r>
      <rPr>
        <b/>
        <i/>
        <sz val="9"/>
        <rFont val="Calibri"/>
        <family val="2"/>
      </rPr>
      <t>izmjeničnih</t>
    </r>
    <r>
      <rPr>
        <sz val="9"/>
        <rFont val="Calibri"/>
        <family val="2"/>
      </rPr>
      <t xml:space="preserve"> prekidača.</t>
    </r>
  </si>
  <si>
    <t>Isporuka i ugradnja monofaznih utičnica ugradnog tipa 16A, 230V (Zona 2, Zona 3)</t>
  </si>
  <si>
    <t>Isporuka i ugradnja monofaznih utičnica ugradnog tipa sa poklopcem,16A, 230V (Zona 2, Zona 3)</t>
  </si>
  <si>
    <t>Isporuka i ugradnja monofaznih utičnica nadgradnog tipa 16A, 230V.</t>
  </si>
  <si>
    <t>Isporuka i ugradnja trofaznih utičnica ugradnog tipa 16A, 400V prema priloženim jednopolnim shemama</t>
  </si>
  <si>
    <t>Isporuka i ugradnja trofaznih utičnica nadgradnog tipa 16A, 400V prema priloženim jednopolnim shemama</t>
  </si>
  <si>
    <t>Isporuka i ugradnja trofaznih industrijskih utičnica  5P 32A,400V prema priloženim jednopolnim shemama.</t>
  </si>
  <si>
    <t>Isporuka i ugradnja modularnih monofaznih utičnica-duplih za ugradnju u parapetni kanal, sa svim elementima potrebnim za montažu prema pozicijama definisanim na priloženom crtežu Instalacija utičnica i prekidača.
Montaža se odnosi na Zonu 1.</t>
  </si>
  <si>
    <r>
      <t xml:space="preserve">Isporuka i ugradnja standardnog sušača ruku za montažu na zid u mokrim čvorovima, snage 1.500W, prema pozicijama definisanim na priloženom crtežu Instalacija utičnica i prekidača.
Stavka uključuje priključak na fiksnu električnu instalaciju.
Sušač ruku je opremljen optičkim senzorom koji se aktivira približavanjem ruku, i automatski se zaustavlja. Potrebno je da posjeduje izdržlijvo kućište, ugrađenu zašttu od pregrijavanja, i sigurnosni tajmer.
Sušač ruku montirati na najmanje 0,6 m udaljenosti od svih izvora vode.
Prosječno vrijeme  sušenja je oko 30 sekundi.
Napajanje </t>
    </r>
    <r>
      <rPr>
        <sz val="9"/>
        <rFont val="Calibri"/>
        <family val="2"/>
      </rPr>
      <t>~230 V, 50 Hz.</t>
    </r>
  </si>
  <si>
    <t>1.12</t>
  </si>
  <si>
    <t>Po završetku svih elektro radova izvođač je dužan ispitati kompletnu instalaciju i izraditi protokol o ispravnosti el. Instalacija, te isti predati investitoru.</t>
  </si>
  <si>
    <t>UKUPNO UTIČNICE, PREKIDAČI I OSTALA OPREMA</t>
  </si>
  <si>
    <t>TELEFONSKA INSTALACIJA</t>
  </si>
  <si>
    <r>
      <t xml:space="preserve">Nabavka, isporuka i ugradnja neophodne opreme za rekonstrukciju telefonske instalacije u objektu.
</t>
    </r>
    <r>
      <rPr>
        <sz val="9"/>
        <rFont val="Calibri"/>
        <family val="2"/>
      </rPr>
      <t>U objektu postoji telefonska instalacija koju je potrebno rekonstuisati.
U predulazu je montiran ormar RTO za spajanje sa vanjskom telefonskom mrežom iz koje se vrši razvod. Ormar je potrebno demontirati i zamijeniti novim.
U kancelarijama (Zona 1) je potrebno postojeće telefonske utičnice sa RJ11 priključnicama zamijeniti novim. Na sjeverozapadnoj fasadi je potrebno instalirati priključni telefonski ormar ITO do kojeg treba dovesti signal iz javne mreže.
Između ITO i RTO polaže se optički kabal, a iz ormara RTO polaže se jedan kabal do tehničke prostorije u kojoj se instalira komunikacioni ormar.
Stavka obuhvata testrianje i puštanje u rad kompletne telefonske instalacije, kao i čišćenje radnog sprostora i odvoz otpadnog materijala.
Stavka se smatra završenom kada je telefonska instalacija testirana i u potpunosti funkcionalna.</t>
    </r>
  </si>
  <si>
    <r>
      <rPr>
        <sz val="9"/>
        <rFont val="Calibri"/>
        <family val="2"/>
      </rPr>
      <t>Radove izvršiti prema priloženim nacrtima "Instalacija slabe struje" i " Šema telefonske instalacije".</t>
    </r>
    <r>
      <rPr>
        <b/>
        <sz val="9"/>
        <rFont val="Calibri"/>
        <family val="2"/>
      </rPr>
      <t xml:space="preserve">
Stavka obuhvata nabavku i ugradnju sljedeće opreme do potpune funkcionalnosti:</t>
    </r>
  </si>
  <si>
    <r>
      <t>Isporuka i ugradnja telefonskog ormarića ITO sa regletama 10x2. Ormarić je potrebno da bude ugradnog tipa, a ugrađuje se na vanjskoj fasadi objekta</t>
    </r>
    <r>
      <rPr>
        <sz val="9"/>
        <color indexed="10"/>
        <rFont val="Calibri"/>
        <family val="2"/>
      </rPr>
      <t xml:space="preserve"> </t>
    </r>
    <r>
      <rPr>
        <sz val="9"/>
        <rFont val="Calibri"/>
        <family val="2"/>
      </rPr>
      <t>prema lokaciji definisanoj na crtežu Instalacije slabe struje (sjeverozapadna fasada).</t>
    </r>
  </si>
  <si>
    <t>Demontaža postojećeg, i isporuka i ugradnja razvodnog telefonskog ormara RTO sa regletama 10x2, ugradnog tipa, prema lokaciji definisanoj na crtežu Instalacije slabe struje (predulaz Zona 1 sa jugozapadne strane).</t>
  </si>
  <si>
    <t>Demontaža postojećih isporuka i ugradnja novih telefonskih utičnica sa konektorom RJ11, ugradnog tipa prema lokacijama definisanim na nacrtu Instalacije slabe struje.
Postojeća telefonska instalacija koja je izvedena telefonskim kablom Iy(St)y se ne mijenja.</t>
  </si>
  <si>
    <t>Isporuka i ugradnja optičkog kabla 2xSM sa završetcima. Prilikom ugradnje kabla, isti je potrebno uvesti u PVC fleksibilne cijevi fi 20 mm.
Optički kabal se polaže između ITO i RTO (prema priloženoj shemi telefonske instalacije).
Dužine kablova dodatno provjeriti na licu mjesta.</t>
  </si>
  <si>
    <t>Isporuka i ugradnja PVC fleksibilne cijevi fi 20mm
Dužinu PVC fleksibilne cijevi dodatno provjeriti na licu mjesta.</t>
  </si>
  <si>
    <t>UKUPNO TELEFONSKA INSTALACIJA</t>
  </si>
  <si>
    <t>INSTALACIJA ZA RAČUNARSKU MREŽU</t>
  </si>
  <si>
    <r>
      <t xml:space="preserve">Nabavka, isporuka i ugradnja neophodne opreme i izrada funkcionalne računarske mreže u objektu. 
</t>
    </r>
    <r>
      <rPr>
        <sz val="9"/>
        <rFont val="Calibri"/>
        <family val="2"/>
      </rPr>
      <t xml:space="preserve">
Stavka obuhvata nabavku i ugradnju komunikacionog ormara u koji će se instalirati sva oprema slabe struje. Za računarsku mrežu je planirano montiranje 3 patch i 2 switch panela. 
Stavkom obuhvatiti radove na polaganju UTP kabla i postavljanje računarskih utičnica sa dvije RJ45 priključnice. Do svake utičnice se polažu po 2 UTP kabla, a predviđeno je da jedna utičnica bude radna, a druga rezervna.
</t>
    </r>
  </si>
  <si>
    <r>
      <t xml:space="preserve">Stavka obuhvata probijanje otvora za prolaz kablova, polaganje kablova uključujući njihovo uvlačenje u OVC fleksibilne cijevi ili PVC kanalice, ugradnju računarskih priključnica i njihovo povezivanje na instalacijske kablove, izvedbu svih potrebnih električnih i LAN spojeva i priključaka, gipsanje i žbukanje štemovanih otvora u zidovima i njihovo dovođenje u prvobitno stanje, čišćenje radnog prostora i odvoz otpadnog materijala, i sve druge potrebne radove, materijale i opremu za kompletnu ugradnju nove računarske instalacije.
Kod polaganja kablova na žbuk obratiti pažnju na ravnomjerno vođenje i prikladnu udaljenost od drugih instalacija i elemenata, te osigurati skladan i ujednačen raspored. 
Sve izmjene u odnosu na projektnu dokumentaciju moraju biti odobrene od strane nadzornog organa.
Stavka se smatra završenom kada je računarska mreža u potpunosti funkcionalna.
</t>
    </r>
    <r>
      <rPr>
        <b/>
        <sz val="9"/>
        <rFont val="Calibri"/>
        <family val="2"/>
      </rPr>
      <t xml:space="preserve">Napomena: </t>
    </r>
    <r>
      <rPr>
        <sz val="9"/>
        <rFont val="Calibri"/>
        <family val="2"/>
      </rPr>
      <t>Dužine kablova i sve ostale količine dodatno provjeriti na licu mjesta.</t>
    </r>
  </si>
  <si>
    <r>
      <rPr>
        <sz val="9"/>
        <rFont val="Calibri"/>
        <family val="2"/>
      </rPr>
      <t>Radove izvesti prema priloženim nacrtima "Instalacija slabe struje" i Šema instalacije za računarsku mrežu".</t>
    </r>
    <r>
      <rPr>
        <b/>
        <sz val="9"/>
        <rFont val="Calibri"/>
        <family val="2"/>
      </rPr>
      <t xml:space="preserve">
Stavka obuhvata nabavku i ugradnju sljedeće opreme do potpune funkcionalnosti:</t>
    </r>
  </si>
  <si>
    <t>Nabavka i ugradnja samostojećeg komunikacionog ormara 19" 45U, 600x2105x600 sa odvojivim bočnim i zadnjim stranicama i sa prednjim vratima. 
Ormar mora biti opremljen sa ventilacionim sistemom za hlađenje.
Ormar je potrebno smjestiti u Server sobu u Zoni 1 (Nacrt: Instalacija slabe struje, prostorija 5).</t>
  </si>
  <si>
    <t>Isporuka i ugradnja 24-port patch panela u komunikacijski ormar</t>
  </si>
  <si>
    <t>Isporuka i ugradnja Switch 24 x Gigabit u komunikacijski ormar</t>
  </si>
  <si>
    <t>Isporuka i ugradnja komunikacijske utičnice sa 2xRJ45 konektorima.</t>
  </si>
  <si>
    <t>Isporuka i ugradnja komunikacijske utičnice sa 2xRJ45 konektorima za montažu u parapetni kanal, komplet sa svim potrebnim priborom. 
Utičnice se ugrađuju u parapetni kanal u Zoni 1.</t>
  </si>
  <si>
    <t>Isporuka i ugradnja kabla UTP Cat 7e. 
Do svake utičnice se polažu po 2 UTP kabla.</t>
  </si>
  <si>
    <t>Isporuka i ugradnja zidne HDMI A utičnice, komplet sa instalacionom kutijom u Zoni 3 (Amfiteatar).</t>
  </si>
  <si>
    <t>Isporuka i ugradnja HDMI kabla dužine 15m u Zoni 3 (Amfiteatar).</t>
  </si>
  <si>
    <t>Isporuka i ugradnja PVC fleksibilne cijevi fi 20mm. Kablove koji se polažu pod žbuk, u rigips zidove i na spušteni strop je prije polaganja potrebno uvući u cijevi.</t>
  </si>
  <si>
    <t>Isporuka i ugradnja PVC kanalice 20×20 mm. 
Kabal se provlači kroz PVC kanalice u Zoni 1, i u dijelovima Zone 2.</t>
  </si>
  <si>
    <t>UKUPNO INSTALACIJA ZA RAČUNARSKU MREŽU</t>
  </si>
  <si>
    <t>INSTALACIJA VATRODOJAVE</t>
  </si>
  <si>
    <r>
      <t xml:space="preserve">Nabavka, isporuka i ugradnja neophodne opreme i Izrada funkcionalne instalacije vatrodojave.
</t>
    </r>
    <r>
      <rPr>
        <sz val="9"/>
        <rFont val="Calibri"/>
        <family val="2"/>
      </rPr>
      <t>Vatrodojavna adresabilna centrala ugrađuje se u komunikacioni ormar u tehničkoj prostoriji (Server sobi). 
Predviđena je ugradnja upravljačke tastature pored vrata Server sobe, ili na drugoj lokaciji u dogovoru sa Nadzornim organom. 
U objektu se ugrađuju adresabilni optički javljači, kombinovani optičko-termički javljači, ručni javljači, te unutrašnja i vanjska sirena sa bljeksalicom.
Kompletna instalacija se izvodi kablom za vatrodojavu JBY(St)Y. Kablovi se jednim dijelom uvlače u fleksibilne PVC cijevi i polaže u zidove, u žbuk, ili iznad spuštenog stropa, a drugim dijelom uvlače u PVC kanalice i vode nad žbuk.
Na centralu je potrebno dovesti telefonski signal za mogućnost pozivanja definisanih brojeva u slučaju aktiviranja alarma.</t>
    </r>
  </si>
  <si>
    <t>Stavka obuhvata označavanje pozicija za ugradnju elemenata sistema vatrodojave prema projektu, probijanje otvora u zidovima i stropovima za ugradnju javljača, sirena i instalacijskih cijevi, polaganje cijevi i postavljanje PVC kanalica, uvlačenje kablova u kanalice i cijevi, ugradnja elemenata i njihovo povezivanje na instalacijske kablove, izradu svih potrebnih električnih spojeva i priključaka, gipsanje i žbukanje štemovanih otvora u zidovima i stropovima, priključivanje instalacije vatrodojave na centralnu, programiranje, konfiguriranje i testiranje kompletnog sistema vatrodojave, čišćenje radnog prostora i odvoz otpadnog materijala, sve ostale neophodne radove, materijale i opremu za kompletnu ugradnju nove instalacije.
Kod polaganja kablova na žbuk obratiti pažnju na ravnomjerno vođenje i prikladnu udaljenost od drugih instalacija i elemenata, te osigurati skladan i ujednačen raspored. 
Sve izmjene u odnosu na projektnu dokumentaciju moraju biti odobrene od strane nadzornog organa.
Stavka se smatra završenom kada je instalacija vatrodojave testirana i u potpunosti funkcionalna.</t>
  </si>
  <si>
    <r>
      <rPr>
        <sz val="9"/>
        <rFont val="Calibri"/>
        <family val="2"/>
      </rPr>
      <t xml:space="preserve">Radove izvesti prema priloženim nacrtima "Instalacija slabe struje" i Šema instalacije vatrodojave".
</t>
    </r>
    <r>
      <rPr>
        <b/>
        <i/>
        <sz val="9"/>
        <rFont val="Calibri"/>
        <family val="2"/>
      </rPr>
      <t xml:space="preserve">Napomena: </t>
    </r>
    <r>
      <rPr>
        <sz val="9"/>
        <rFont val="Calibri"/>
        <family val="2"/>
      </rPr>
      <t>Dužine kabova i PVC cijevi i kanalica provjeriti na licu mjesta.</t>
    </r>
    <r>
      <rPr>
        <b/>
        <sz val="9"/>
        <rFont val="Calibri"/>
        <family val="2"/>
      </rPr>
      <t xml:space="preserve">
Stavka obuhvata nabavku i ugradnju sljedeće opreme do potpune funkcionalnosti:</t>
    </r>
  </si>
  <si>
    <r>
      <t>Isporuka, montaža, spajanje, programiranje i puštanje u rad adresabilne vatrodojavne centrale sa dvije petlje u jednoj na koju je moguće povezati ukupno do 128 elemenata, dužina petlje do 2 km, integrisana telefonska dojava (PSTN modul) za SIA, Contact ID ili glasovnu dojavu. Do 2 paralelnih tabloa se moze vezati na centralu kako bi se omogućila daljinska kontrola (preko RS-485 komunikacije).</t>
    </r>
    <r>
      <rPr>
        <sz val="9"/>
        <rFont val="Calibri"/>
        <family val="2"/>
      </rPr>
      <t xml:space="preserve"> Centrala mora biti opremljena centraliziranim softverskim sistemom za programiranje, konfiguriranje i upravljanje integriranim protupožarnim sistemom objekta centralno putem računara, lokalno preko RS232 ili USB porta, 32 kompletno programabilne softverske zone, 2 alarmnih (OC) izlaza, 1 kontrolisani alarmni izlaz sa mogućnošću isključenja, 1 programabilni kontrolisani alarmni izlaz sa mogućnošću isključenja, 1 relejni izlaz za signalizaciju alarmnog stanja, 1 relejni izlaz za signalizaciju greške, pamti do 4000 događaja, napajanje 230 V AC, mjesto za dva akumulatora 12V 12AH, montaža u Rack ormar u Server sobi (Prostorija 5).</t>
    </r>
  </si>
  <si>
    <t>Isporuka i montaža na zid upravljačkog panela sistema vatrodojave KTV. Upravljački panel se montira na zid u Server sobi (Prostorija 5), ili drugu lokaciju po dogovoru sa Nadzornim organom.</t>
  </si>
  <si>
    <t>Isporuka i montaža adresabilnog optičkog javljača dima sa podnožjem prema lokacijama definisanim na priloženom nacrtu "Instalacija slabe struje" - oznaka "OJ".</t>
  </si>
  <si>
    <t>Isporuka i montaža kombinovanog multikriterijskog adresabilnog optičko-termičkog javljača sa podnožjem. Instalacija je predviđena u prostorijama 5 i 20 (Nacrt: Instalacija slabe struje).</t>
  </si>
  <si>
    <t>Isporuka i montaža adresabilnog ručnog javljača sa kućištem.
Predviđena je montaža po jednog ručnog javljača u Zonama 1 i 3, dok se preostalih 5 javljača montira u Zoni 2 (Nacrt: Instalacija slabe struje).</t>
  </si>
  <si>
    <t>Isporuka i montaža adresabilne sirene sa bljeskalicom za unutrašnju montažu.
Dvije adresabilne sirene sa bljeskalicom se montiraju u Zoni 2, pored sekcionih vrata, dok se jedna montira u hodniku Zone 1, pored ulaza (Nacrt: Instalacija slabe struje).</t>
  </si>
  <si>
    <t>Isporuka i montaža adresabilne sirene sa bljeskalicom za vanjsku montažu.
Adresibilna sirena sa bljeskalicom se montira na jugozapadnoj fasadi, pored predulaza (Nacrt: Instalacija slabe struje).</t>
  </si>
  <si>
    <t>Isporuka i ugradnja kabla za vatrodojavu JB-Y (ST) Y 2×2×0,8 mm</t>
  </si>
  <si>
    <t>Isporuka i ugradnja PVC fleksibilne cijevi fi 16mm. 
Kabal se provlači kroz fleksibilne PVC cijevi i polaže iznad spuštenog stropa, u rigips zidove, ili pod žbuk.</t>
  </si>
  <si>
    <t>Isporuka i ugradnja PVC kanalice 16×16 mm. 
Kabal se provlači kroz PVC kanalice u Zoni 1, i u dijelovima Zone 2.</t>
  </si>
  <si>
    <t>UKUPNO INSTALACIJA VATRODOJAVE</t>
  </si>
  <si>
    <t>Isporuka i ugradnja PVC kanalica 16×16 mm</t>
  </si>
  <si>
    <t>INSTALACIJA OZVUČENJA</t>
  </si>
  <si>
    <r>
      <rPr>
        <b/>
        <sz val="9"/>
        <rFont val="Calibri"/>
        <family val="2"/>
      </rPr>
      <t xml:space="preserve">Nabavka i isporuka neophodne opreme i Izrada funkcionalne instalacije ozvučenja.
</t>
    </r>
    <r>
      <rPr>
        <sz val="9"/>
        <rFont val="Calibri"/>
        <family val="2"/>
      </rPr>
      <t xml:space="preserve">
U objektu je predviđeno mrežno ozvučenje. U komunikacioni ormar u Server sobi se postavlja mrežno pojačalo snage do 250 W, a u objektu se instaliraju zvučnici.
Mrežno pojačalo će biti direktno spojeno na mrežu, i programiranjem će biti definisano ko može pristupiti ozvučenju.</t>
    </r>
  </si>
  <si>
    <t>Stavka obuhvata označavanje pozicija za ugradnju elemenata sistema ozvučenja prema projektu, probijanje otvora u zidovima i stropovima za ugradnju zvučnika, instalacijskih cijevi i druge opreme, polaganje cijevi i postavljanje PVC kanalica, uvlačenje kablova u kanalice i cijevi, ugradnja elekmenata i njihovo povezivanje na instalacijske kablove, izradu svih potrebnih električnih spojeva i priključaka, gipsanje i žbukanje štemovanih otvora u zidovima i stropovima, priključivanje instalacije ozvučenja na električnu mrežu, programiranje, konfiguriranje i testiranje kompletnog sistema ozvučenja, čišćenje radnog prostora i odvoz otpadnog materijala, sve ostale neophodne radove, materijale i opremu za kompletnu ugradnju nove instalacije.
Kod polaganja kablova na žbuk obratiti pažnju na ravnomjerno vođenje i prikladnu udaljenost od drugih instalacija i elemenata, te osigurati skladan i ujednačen raspored. 
Sve izmjene u odnosu na projektnu dokumentaciju moraju biti odobrene od strane nadzornog organa.
Stavka se smatra završenom kada je instalacija ozvučenja testirana i u potpunosti funkcionalna.</t>
  </si>
  <si>
    <r>
      <t xml:space="preserve">Radove izvesti prema priloženim nacrtima "Instalacija slabe struje" i Šema ozvučenja".
</t>
    </r>
    <r>
      <rPr>
        <b/>
        <i/>
        <sz val="9"/>
        <rFont val="Calibri"/>
        <family val="2"/>
      </rPr>
      <t>Napomena:</t>
    </r>
    <r>
      <rPr>
        <sz val="9"/>
        <rFont val="Calibri"/>
        <family val="2"/>
      </rPr>
      <t xml:space="preserve"> Dužine kablova i PVC cijevi i kanalica dodatno provjeriti na licu mjesta.
Stavka obuhvata nabavku i ugradnju sljedeće opreme do potpune funkcionalnosti:</t>
    </r>
  </si>
  <si>
    <t>Isporuka i ugradnja IP audio 4 kanalnog 19" TCP/IP mrežnog pojačala snage 250W u komunikacioni ormar (prostorija br. 5, nacrt: Instalacija slabe struje). Podržava TCP / IP, UDP, IGMP (Multicast) protokol, prenos 16-bitnog audio signal preko mreže. Jedan ulazni kanal (AUX) i jedan kanal Mic. (Mic) ulazni interfejs sa nezavisnim podešavanjima jačine i boje tona. Ugrađeno HiFi pojačalo snage  240W 4-8 Ohma 70-100V.Jedan EMC ulaz najvišeg prioriteta za uzbunjivanje. Jedan AUX izlaz za povezivanje dodatnog pojačala. Jedan trožilni izlaz za atenuatore kontrole jačine tona. Inteligentni nadzor potrošnje, kad nema ulaznog signala pojačalo je u stand-by modu, i automatski se uključuje čim dobije ulazni signal. Podrška za DHCP. Funkcije upravljanja autorizacijskim operacijama. Podrška za rezervno napajanje 24VDC. Frekventni opseg 60-18kHz.</t>
  </si>
  <si>
    <t>Isporuka, montaža i povezivanje mrežnog IP zvučnika  10W za zidnu montažu prema pozicijama definisanim na nacrtu Instalacija slabe struje (Zona 1: 8; Zona 2: 8; Zona 3: 4).</t>
  </si>
  <si>
    <t>Isporuka i ugradnja kabla za zvučnike 2x2,5 mm. Kabal se polaže u fleksibilne PVC cijevi i polaže pod žbuk, iznad spuštenog stropa i u rigips zidove u zonama 2 i 3, dok se u Zoni 1 stavlja u PVC kanalice.</t>
  </si>
  <si>
    <r>
      <t xml:space="preserve">Isporuka i ugradnja pvc fleksibilne cijevi
</t>
    </r>
    <r>
      <rPr>
        <b/>
        <i/>
        <sz val="9"/>
        <rFont val="Calibri"/>
        <family val="2"/>
        <charset val="238"/>
        <scheme val="minor"/>
      </rPr>
      <t>- fi 16mm</t>
    </r>
  </si>
  <si>
    <t>Spajanje sistema, povezivanje na LAN mrežu, funkcionalna proba.</t>
  </si>
  <si>
    <t>UKUPNO INSTALACIJA OZVUČENJA</t>
  </si>
  <si>
    <t>GROMOBRANSKA INSTALACIJA</t>
  </si>
  <si>
    <r>
      <t xml:space="preserve">Rekonstrukcija gromobranske instalacije
</t>
    </r>
    <r>
      <rPr>
        <sz val="9"/>
        <rFont val="Calibri"/>
        <family val="2"/>
      </rPr>
      <t>Predviđena je demontaža postojeće gromobranske instalacije, te izrada nove krovne gromobranske instalacije, verikalnih spustova, novih mjernih spojeva, te spajanje na postojeći uzemljivač.
Krovna gromobranska instalacija i vertikalni spustovi do mjernih mjesta izvest će se Al žicom. Između mjernog mjesta i postojećeg uzemljivača položit će se nova FeZn traka.</t>
    </r>
    <r>
      <rPr>
        <sz val="9"/>
        <rFont val="Calibri"/>
        <family val="2"/>
      </rPr>
      <t xml:space="preserve">
Stavka obuhvata sve neophodne i nepredviđene radove, a se smatra završenom nakon što je gromobranska instalacija testirana i funkcionalna.
Radove na rekonstrukciji gromobranske instalacije izvesti prema priloženim nacrtima "Gromobranska instalacija".</t>
    </r>
  </si>
  <si>
    <r>
      <rPr>
        <b/>
        <i/>
        <sz val="9"/>
        <rFont val="Calibri"/>
        <family val="2"/>
      </rPr>
      <t>Napomena</t>
    </r>
    <r>
      <rPr>
        <sz val="9"/>
        <rFont val="Calibri"/>
        <family val="2"/>
      </rPr>
      <t>: Sve količine dodatno provjeriti na licu mjesta.
Stavka obuhvata nabavku i ugradnju sljedeće opreme do potpune funkcionalnosti:</t>
    </r>
  </si>
  <si>
    <r>
      <t xml:space="preserve">Demontaža - otpajanje i skidanje postojeće gromobranske instalacije.
Stavka se odnosi na otpajanje dijelova 14 odvoda (vertikalnih spustova), od spoja na krovne hvataljke, do mjernog spojeva, uključujući križne spojnice i nosače trake i sve ostale spojne elemente, kao i kompletne postojeće krovne gromobranske instalacije.
</t>
    </r>
    <r>
      <rPr>
        <b/>
        <u/>
        <sz val="9"/>
        <rFont val="Calibri"/>
        <family val="2"/>
      </rPr>
      <t>Postojeći uzemljivač se ne mijenja.</t>
    </r>
    <r>
      <rPr>
        <sz val="9"/>
        <rFont val="Calibri"/>
        <family val="2"/>
      </rPr>
      <t xml:space="preserve">
Stavka obuhvata odlaganje na privremenu gradilišnu deponiju i odvoz otpisanog materijala na odgovarajuću gradsku deponiju.</t>
    </r>
  </si>
  <si>
    <t>Nabavka, isporuka i polaganje FeZn 25x4 mm trake, za izradu zemljovoda, od izlaza sa postojećeg uzemljivača do mjernog spoja.
Novoizrađene zemljovode povezati sa mjernim spojem u kutiji nakon njegove montaže.
Sve mjere dodatno provjeriti na licu mjesta.</t>
  </si>
  <si>
    <t>Nabavka, isporuka i polaganje žice Al fi 8 mm  (izrada spustnih vodova i prihvatnog voda).
Stavka se odnosi na izradu krovne gromobranske instalacije, te na izradu 14 vertikalnih spustova, prema priloženim shemama gromobranske instalacije.
Žica vertikalnih spustova polaže se nakon završetka fasaderskih radova. U cijenu uključiti sve neophodne zidne i krovne nosače žice (cca 200 nosača), kao i sav ostali sitni materijal.
Pri postavljanju žice osigurati vodoneporopusnost na mjestima pričvršćenja nosača na krov i zidne sendvič panele.
Novoizrađene spustove  povezati sa mjernim spojem u kutiji nakon njegove montaže, te sa prihvatnim vodom.
Nakon završetka fasaderskih radova izvesti i spojeve na sve metalne mase (spojnicama ili lemljenjem, uključujući oluke, metalne nosače, metalne okvire i sl.).  Obuhvatiti 13 spojeva  Al žice sa olukom.</t>
  </si>
  <si>
    <t>Radove na postavljanju gromobranske instalacije izvesti na način da se osigura funkcionalnost instalacije. Spojevi mojaju osigurati funkcionalnu galvansku vezu.
Sve količine dodatno provjeriti na licu mjesta.</t>
  </si>
  <si>
    <t>Nabavka, doprema, obrada (priprema za montažu) i montaža u zid ukupno 14 kutija mjernih spojeva sa pripadajućim mjernim križnim spojnicama i ostalim priborom, te izrada spojeva sa vertikalnim odvodima prema krovu, i prema zemljovodima ka temeljnom uzemljivaču, sve do pune funkcionalnosti.
Mjerne spojeve izvesti pod žbuku sa izradom ispitnog mjesta novopostavljenim ukrsnim komadom.
Kutije fiksirati na konstruktivni dio zida, a novomontirane revizione poklopce izravnati sa fasadom. Revizioni poklopac se montira nakon završetka izrade fasade.
Stavka obuhvata sav neophodni materijal i radove.</t>
  </si>
  <si>
    <t>Isporuka i ugradnja ukrsnog komada traka-traka</t>
  </si>
  <si>
    <t>Isporuka i ugradnja ukrsnog komada žica-žica</t>
  </si>
  <si>
    <t>Isporuka i montaža ukrsnog komada traka-žica</t>
  </si>
  <si>
    <t>Ispitivanje kompletne gromobranske instalacije sa izradom zapisnika (protokola) o završenom pregledu i ispitivanju gromobranske instalacije za sva mjerna mjersta. Ispitivanje gromobranskih instalacija, osim vizuelnog pregleda (korozija, oštećenje...) uključuje i mjerenja na dovodnim spustovima kojim se utvrđuje galvanska neprekidnost na dijelu prihvatni sistem-spusni vod, kao i mjerenja na zemljovodima (odvodima ka uzemljivaču) kojima se utvđuju vrijednosti otpornosti uzemljivača na koje su vezani spusni vodovi.
Gromobranska instalacija je po montaži funkcionalna uz ispunjavanje svih važećih propisa.</t>
  </si>
  <si>
    <t>UKUPNO GROMOBRANSKA INSTALACIJA</t>
  </si>
  <si>
    <t>INSTALACIJA IZJEDNAČAVANJA POTENCIJALA</t>
  </si>
  <si>
    <r>
      <t xml:space="preserve">Izrada instalacije izjednačavanja potencijala
</t>
    </r>
    <r>
      <rPr>
        <sz val="9"/>
        <rFont val="Calibri"/>
        <family val="2"/>
      </rPr>
      <t>U objektu je potrebno sve metalne dijelove koji pri normalnom radu nisu pod naponom, a postoji mogućnost da indirektno dođu pod napon spojiti na sistem uzemljenja.
Sve metalne dijelove konstrukcije, vrata, mašinskih instalacija i ostale opreme je potrebno P/F provodnikom spojiti na najbliže mjesto koje je uzemljeno.
Stavka obuhvata sve neophodne i nepredviđene radove, i treba osigurati sigurno uzemljenje svih metalnih masa u objektu, kako bi se spriječilo opasno dodirivanje.</t>
    </r>
  </si>
  <si>
    <t>Nabava i montaža trake FeZn 25x4 mm u prostoriji ostave gdje je smještena oprema za grijanje i klimatizaciju. Spajanje trake na postojeći uzemljivač i izrada prstena u prostoriji. U cijenu uračunati ukrsne komade i zidne nosače trake.</t>
  </si>
  <si>
    <t>Nabava i ugradnja žice P/F 6 mm za izvođenje instalacije izjednačavanja potencijala. U cijenu uračunati obujmice za cijevi, vijke i  pvc cijev fi 16mm.</t>
  </si>
  <si>
    <t>UKUPNO INSTALACIJA IZJEDNAČAVANJA POTENCIJALA</t>
  </si>
  <si>
    <t>UKUPNO:</t>
  </si>
  <si>
    <t>REKAPITULACIJA</t>
  </si>
  <si>
    <t>INSTALACIA VATRODOJAVE</t>
  </si>
  <si>
    <t>REKONSTRUKCIJA GROMOBRANSKE INSTALACIJE</t>
  </si>
  <si>
    <t>Rb.
(A)</t>
  </si>
  <si>
    <t>NAZIV GRUPE RADOVA/OPIS RADOVA
(B)</t>
  </si>
  <si>
    <t>Jed. mj.
(C)</t>
  </si>
  <si>
    <t>Količina 
(D)</t>
  </si>
  <si>
    <t>Jedinična cijena (bez PDV-a)
u BAM
(E)</t>
  </si>
  <si>
    <t>Ukupna cijena 
(bez PDV-a)
u BAM
(F)</t>
  </si>
  <si>
    <t>Ukupno bez popusta i bez PDV-a u BAM:</t>
  </si>
  <si>
    <t>Popust u % (ukoliko postoji popust, isti unijeti u procentima):</t>
  </si>
  <si>
    <t>Popust u BAM:</t>
  </si>
  <si>
    <t>Ukupno s popustom i bez PDV-a u BAM:</t>
  </si>
  <si>
    <t>Iznos PDV-a (s uračunatim popustom) u BAM:</t>
  </si>
  <si>
    <t>Ukupno s uračunatim popustom i PDV-om u BAM:</t>
  </si>
  <si>
    <t>_________________________</t>
  </si>
  <si>
    <t xml:space="preserve">Ime i prezime:  	</t>
  </si>
  <si>
    <t>Funkcija u firmi ponuđača:  
(osoba/osobe ovlaštene za potpisivanje u ime učesnika na tenderu)</t>
  </si>
  <si>
    <t xml:space="preserve">Mjesto i datum:	</t>
  </si>
  <si>
    <t>M.P.</t>
  </si>
  <si>
    <t xml:space="preserve">Potpis: </t>
  </si>
  <si>
    <t>DIO 4. FINANSIJSKA PONUDA 
PREDMJER/TROŠKOVNIK
LOT 04 - Izvođenje elektroinstalacionih, sigurnosnih i mrežnih sistema</t>
  </si>
  <si>
    <r>
      <rPr>
        <b/>
        <sz val="10"/>
        <rFont val="Calibri"/>
        <family val="2"/>
        <charset val="238"/>
        <scheme val="minor"/>
      </rPr>
      <t xml:space="preserve">NAPOMENE I UPUTE:
</t>
    </r>
    <r>
      <rPr>
        <b/>
        <sz val="10"/>
        <color rgb="FFFF0000"/>
        <rFont val="Calibri"/>
        <family val="2"/>
        <charset val="238"/>
        <scheme val="minor"/>
      </rPr>
      <t xml:space="preserve">• Ponuđač popunjava isključivo kolonu (E) – Jedinična cijena (bez PDV-a) u BAM, dok ostala polja nisu promjenjiva. Množenje količina i jediničnih cijena, kao i sabiranje pozicija, automatski se izvršava.
• Osim jedinične cijene, ponuđač može ponuditi i POPUST u procentima, koji se unosi na dno tabele u polje ispod Rekapitulacije (polje F263). 
</t>
    </r>
    <r>
      <rPr>
        <sz val="10"/>
        <rFont val="Calibri"/>
        <family val="2"/>
        <charset val="238"/>
        <scheme val="minor"/>
      </rPr>
      <t>•	Ponuđene jedinične cijene moraju uključivati sve troškove rada i materijala (nabavku svih potrebnih materijala, njihovu dopremu do gradilišta i skladištenje, manipulaciju materijalom na gradilištu, pripremu i izvođenje radova, ugradnju materijala, vršenje svih propisanih kontrola kvalitete, odvoz preostalih materijala te čišćenje gradilišta i objekta od nečistoća prouzrokovanih radovima). Također je potrebno uključiti i sav potreban alat, izradu pomoćnih skela, zaštitu i vlaženje ploha ako je potrebno, kao i sve posredne i neposredne troškove za rad, materijal, transport, alat i građevinske strojeve, takse i sva ostala davanja te ostale zavisne troškove koje je izvođač obavezan platiti iz bilo kojeg razloga.
•	Smatraće se da je u jediničnu cijenu uključena i otežanost rada kod izrade kosih i manjih ploha, uglova, bridova oko vrata i prozora, nosača, nadvoja, stepeništa i sl.
•	U cijenu ponude moraju biti uračunati svi troškovi i eventualni popusti.
•	Prilikom popunjavanja ovog dokumenta Ponuđač ne smije vršiti nikakve izmjene opisa stavki, jedinica mjere i količina. Ukoliko se u fazi evaluacije ponuda ustanovi da su takve izmjene vršene, predmetna ponuda će biti diskvalificirana iz daljnjeg postupka evaluacije ponuda.
•	Odabrani izvođač radova je dužan obezbijediti sve potrebne energente (električna energija, razne vrste goriva, itd.), vodu i ostale resurse neophodne za izvođenje radova, a troškove istih ugraditi u jedinične cijene.
•	Ponuđač treba pažljivo proučiti tehničku dokumentaciju i stvarno stanje na terenu, i na osnovu toga i sam predvidjeti eventualne nepredviđene radove. Savjetuje se ponuđačima da, prije davanja ponude za ove radove, posjete predmetni objekat i na licu mjesta provjere količine i vrste radova iz predmjera radova kako bi eventualne viškove radova i nepredviđene radove mogli kvalitetno ugraditi u ponuđene cijene, jer se isti neće naknadno priznavati.
•	Ponuđene cijene uključuju sve nepredviđene troškove i rezervne troškove te rizike bilo kakve vrste potrebne za gradnju, dovršetak i održavanje svih radova u skladu s ugovorom. Ako u strukturi ukupne konačne cijene nisu navedene zasebne stavke, cijene uključuju sve troškove uključene u razne stavke ove strukture.
•	Ukupna cijena u strukturi ukupne konačne cijene je sveobuhvatna i uključuje sve poreze ili fiskalne obaveze.
•	U slučaju pojave bilo kakvih nejasnoća vezanih za ovaj predmjer, ponuđač treba tražiti dodatno objašnjenje od ugovornog organa prije davanja ponude jer se kasniji prigovori neće uzeti u obzir niti priznati bilo kakva razlika za naplatu.
• Nije moguće dopuniti/izmijeniti troškovnike dostavljene u ponudi.</t>
    </r>
  </si>
  <si>
    <t>Stavka obuhvata izradu otvora u zidovima koji su potrebni za ugradnju prekidačkih kutija, postavljanje i pročvršćivanje prekidačkih kutija u pripremljene otvore, izvedbu svih potrebnih električnih spojeva i priključaka, gipsanje i žbukoavnje štemovanih otvora u zidovima i njihovo dovođenje u prvobitno stanje, ugradnju finalnih prekidača, ukjlučujući ramove i poklopce, čišćenje radnog prostora i odvoz otpadnog materijala, i sve potrebne radove i materijale za kompletnu ugradnju prekidača prema projektu.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</si>
</sst>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 _K_M_-;\-* #,##0.00\ _K_M_-;_-* &quot;-&quot;??\ _K_M_-;_-@_-"/>
  </numFmts>
  <fonts count="52">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0"/>
      <name val="Arial"/>
      <family val="2"/>
      <charset val="238"/>
    </font>
    <font>
      <b/>
      <sz val="11"/>
      <name val="Times New Roman"/>
      <family val="1"/>
      <charset val="238"/>
    </font>
    <font>
      <b/>
      <sz val="10"/>
      <name val="Calibri"/>
      <family val="2"/>
      <scheme val="minor"/>
    </font>
    <font>
      <sz val="11"/>
      <color theme="1"/>
      <name val="Calibri"/>
      <family val="2"/>
    </font>
    <font>
      <sz val="9"/>
      <name val="Calibri"/>
      <family val="2"/>
    </font>
    <font>
      <b/>
      <sz val="9"/>
      <name val="Calibri"/>
      <family val="2"/>
      <charset val="238"/>
    </font>
    <font>
      <b/>
      <sz val="9"/>
      <name val="Calibri"/>
      <family val="2"/>
    </font>
    <font>
      <b/>
      <sz val="11"/>
      <name val="Calibri"/>
      <family val="2"/>
      <charset val="238"/>
    </font>
    <font>
      <b/>
      <i/>
      <sz val="9"/>
      <name val="Calibri"/>
      <family val="2"/>
      <charset val="238"/>
    </font>
    <font>
      <b/>
      <i/>
      <sz val="12"/>
      <name val="Calibri"/>
      <family val="2"/>
    </font>
    <font>
      <b/>
      <sz val="12"/>
      <name val="Calibri"/>
      <family val="2"/>
    </font>
    <font>
      <b/>
      <i/>
      <sz val="9"/>
      <name val="Calibri"/>
      <family val="2"/>
    </font>
    <font>
      <sz val="9"/>
      <name val="Times New Roman"/>
      <family val="1"/>
    </font>
    <font>
      <b/>
      <i/>
      <sz val="11"/>
      <name val="Calibri"/>
      <family val="2"/>
      <charset val="238"/>
    </font>
    <font>
      <sz val="10"/>
      <name val="Calibri"/>
      <family val="2"/>
      <scheme val="minor"/>
    </font>
    <font>
      <sz val="10"/>
      <color rgb="FF7030A0"/>
      <name val="Calibri"/>
      <family val="2"/>
      <scheme val="minor"/>
    </font>
    <font>
      <b/>
      <sz val="9"/>
      <name val="Calibri"/>
      <family val="2"/>
      <scheme val="minor"/>
    </font>
    <font>
      <sz val="9"/>
      <name val="Calibri"/>
      <family val="2"/>
      <scheme val="minor"/>
    </font>
    <font>
      <b/>
      <sz val="12"/>
      <color rgb="FF7030A0"/>
      <name val="Calibri"/>
      <family val="2"/>
      <scheme val="minor"/>
    </font>
    <font>
      <sz val="9"/>
      <name val="Symbol"/>
      <family val="1"/>
      <charset val="2"/>
    </font>
    <font>
      <sz val="9"/>
      <color indexed="10"/>
      <name val="Calibri"/>
      <family val="2"/>
    </font>
    <font>
      <sz val="11"/>
      <color rgb="FF7030A0"/>
      <name val="Calibri"/>
      <family val="2"/>
      <scheme val="minor"/>
    </font>
    <font>
      <sz val="11"/>
      <name val="Calibri"/>
      <family val="2"/>
      <scheme val="minor"/>
    </font>
    <font>
      <sz val="9"/>
      <color theme="7"/>
      <name val="Calibri"/>
      <family val="2"/>
    </font>
    <font>
      <b/>
      <u/>
      <sz val="9"/>
      <name val="Calibri"/>
      <family val="2"/>
    </font>
    <font>
      <i/>
      <sz val="9"/>
      <name val="Calibri"/>
      <family val="2"/>
    </font>
    <font>
      <sz val="14"/>
      <color rgb="FF7030A0"/>
      <name val="Calibri"/>
      <family val="2"/>
      <scheme val="minor"/>
    </font>
    <font>
      <b/>
      <sz val="14"/>
      <color rgb="FF7030A0"/>
      <name val="Calibri"/>
      <family val="2"/>
      <scheme val="minor"/>
    </font>
    <font>
      <sz val="9"/>
      <name val="Calibri"/>
      <family val="2"/>
      <charset val="238"/>
      <scheme val="minor"/>
    </font>
    <font>
      <b/>
      <sz val="16"/>
      <color rgb="FF7030A0"/>
      <name val="Calibri"/>
      <family val="2"/>
      <scheme val="minor"/>
    </font>
    <font>
      <b/>
      <sz val="11"/>
      <color rgb="FF7030A0"/>
      <name val="Calibri"/>
      <family val="2"/>
      <scheme val="minor"/>
    </font>
    <font>
      <b/>
      <sz val="10"/>
      <color rgb="FF7030A0"/>
      <name val="Calibri"/>
      <family val="2"/>
      <scheme val="minor"/>
    </font>
    <font>
      <b/>
      <i/>
      <sz val="9"/>
      <name val="Calibri"/>
      <family val="2"/>
      <charset val="238"/>
      <scheme val="minor"/>
    </font>
    <font>
      <b/>
      <sz val="9"/>
      <name val="Times New Roman"/>
      <family val="1"/>
    </font>
    <font>
      <b/>
      <sz val="10"/>
      <color rgb="FF7030A0"/>
      <name val="Times New Roman"/>
      <family val="1"/>
    </font>
    <font>
      <sz val="10"/>
      <name val="Times New Roman"/>
      <family val="1"/>
    </font>
    <font>
      <sz val="10"/>
      <name val="Calibri"/>
      <family val="2"/>
      <charset val="238"/>
      <scheme val="minor"/>
    </font>
    <font>
      <sz val="11"/>
      <name val="Calibri"/>
      <family val="2"/>
      <charset val="238"/>
      <scheme val="minor"/>
    </font>
    <font>
      <sz val="10"/>
      <color theme="1"/>
      <name val="Calibri"/>
      <family val="2"/>
      <charset val="238"/>
      <scheme val="minor"/>
    </font>
    <font>
      <b/>
      <sz val="14"/>
      <name val="Swis721 BT"/>
      <family val="2"/>
    </font>
    <font>
      <b/>
      <sz val="10"/>
      <name val="Calibri"/>
      <family val="2"/>
      <charset val="238"/>
      <scheme val="minor"/>
    </font>
    <font>
      <i/>
      <sz val="10"/>
      <name val="Swis721 BT"/>
      <family val="2"/>
    </font>
    <font>
      <b/>
      <i/>
      <sz val="11"/>
      <name val="Swis721 BT"/>
      <family val="2"/>
    </font>
    <font>
      <b/>
      <sz val="12"/>
      <color theme="1"/>
      <name val="Calibri"/>
      <family val="2"/>
      <charset val="238"/>
      <scheme val="minor"/>
    </font>
    <font>
      <b/>
      <sz val="10"/>
      <name val="Times New Roman"/>
      <family val="1"/>
    </font>
    <font>
      <b/>
      <sz val="10"/>
      <color rgb="FFFF0000"/>
      <name val="Calibri"/>
      <family val="2"/>
      <charset val="238"/>
      <scheme val="minor"/>
    </font>
    <font>
      <b/>
      <i/>
      <sz val="10"/>
      <name val="Calibri"/>
      <family val="2"/>
      <charset val="238"/>
      <scheme val="minor"/>
    </font>
    <font>
      <b/>
      <sz val="11"/>
      <name val="Calibri"/>
      <family val="2"/>
      <charset val="238"/>
      <scheme val="minor"/>
    </font>
    <font>
      <b/>
      <sz val="12"/>
      <name val="Calibri"/>
      <family val="2"/>
      <charset val="238"/>
      <scheme val="minor"/>
    </font>
  </fonts>
  <fills count="7">
    <fill>
      <patternFill patternType="none"/>
    </fill>
    <fill>
      <patternFill patternType="gray125"/>
    </fill>
    <fill>
      <patternFill patternType="solid">
        <fgColor rgb="FFADC773"/>
        <bgColor indexed="64"/>
      </patternFill>
    </fill>
    <fill>
      <patternFill patternType="solid">
        <fgColor rgb="FFD7E3BB"/>
        <bgColor indexed="64"/>
      </patternFill>
    </fill>
    <fill>
      <patternFill patternType="solid">
        <fgColor rgb="FFE4E4E4"/>
        <bgColor indexed="64"/>
      </patternFill>
    </fill>
    <fill>
      <patternFill patternType="solid">
        <fgColor rgb="FFC9DAA2"/>
        <bgColor indexed="64"/>
      </patternFill>
    </fill>
    <fill>
      <patternFill patternType="solid">
        <fgColor theme="7" tint="0.39997558519241921"/>
        <bgColor indexed="64"/>
      </patternFill>
    </fill>
  </fills>
  <borders count="57">
    <border>
      <left/>
      <right/>
      <top/>
      <bottom/>
      <diagonal/>
    </border>
    <border>
      <left/>
      <right/>
      <top/>
      <bottom style="thin">
        <color indexed="64"/>
      </bottom>
      <diagonal/>
    </border>
    <border>
      <left style="thin">
        <color indexed="64"/>
      </left>
      <right style="hair">
        <color indexed="64"/>
      </right>
      <top style="thin">
        <color indexed="64"/>
      </top>
      <bottom style="thin">
        <color theme="6" tint="0.39997558519241921"/>
      </bottom>
      <diagonal/>
    </border>
    <border>
      <left style="hair">
        <color indexed="64"/>
      </left>
      <right style="hair">
        <color indexed="64"/>
      </right>
      <top style="thin">
        <color indexed="64"/>
      </top>
      <bottom style="thin">
        <color theme="6" tint="0.39997558519241921"/>
      </bottom>
      <diagonal/>
    </border>
    <border>
      <left style="hair">
        <color indexed="64"/>
      </left>
      <right style="thin">
        <color indexed="64"/>
      </right>
      <top style="thin">
        <color indexed="64"/>
      </top>
      <bottom style="thin">
        <color theme="6" tint="0.39997558519241921"/>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top/>
      <bottom/>
      <diagonal/>
    </border>
    <border>
      <left style="hair">
        <color indexed="64"/>
      </left>
      <right style="hair">
        <color indexed="64"/>
      </right>
      <top/>
      <bottom/>
      <diagonal/>
    </border>
    <border>
      <left style="hair">
        <color indexed="64"/>
      </left>
      <right style="thin">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bottom/>
      <diagonal/>
    </border>
    <border>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bottom/>
      <diagonal/>
    </border>
    <border>
      <left style="hair">
        <color indexed="64"/>
      </left>
      <right/>
      <top style="hair">
        <color indexed="64"/>
      </top>
      <bottom/>
      <diagonal/>
    </border>
    <border>
      <left style="thin">
        <color indexed="64"/>
      </left>
      <right style="hair">
        <color indexed="64"/>
      </right>
      <top/>
      <bottom style="hair">
        <color indexed="64"/>
      </bottom>
      <diagonal/>
    </border>
    <border>
      <left/>
      <right/>
      <top style="hair">
        <color indexed="64"/>
      </top>
      <bottom style="hair">
        <color indexed="64"/>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style="thin">
        <color indexed="64"/>
      </left>
      <right style="hair">
        <color indexed="64"/>
      </right>
      <top/>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diagonal/>
    </border>
    <border>
      <left style="thin">
        <color rgb="FFC3D69A"/>
      </left>
      <right/>
      <top style="thin">
        <color rgb="FFC3D69A"/>
      </top>
      <bottom style="thin">
        <color rgb="FFC3D69A"/>
      </bottom>
      <diagonal/>
    </border>
    <border>
      <left/>
      <right/>
      <top style="thin">
        <color rgb="FFC3D69A"/>
      </top>
      <bottom style="thin">
        <color rgb="FFC3D69A"/>
      </bottom>
      <diagonal/>
    </border>
    <border>
      <left/>
      <right style="thin">
        <color rgb="FFC3D69A"/>
      </right>
      <top style="thin">
        <color rgb="FFC3D69A"/>
      </top>
      <bottom style="thin">
        <color rgb="FFC3D69A"/>
      </bottom>
      <diagonal/>
    </border>
    <border>
      <left style="hair">
        <color indexed="64"/>
      </left>
      <right style="thin">
        <color indexed="64"/>
      </right>
      <top style="thin">
        <color rgb="FFC3D69A"/>
      </top>
      <bottom style="hair">
        <color indexed="64"/>
      </bottom>
      <diagonal/>
    </border>
    <border>
      <left style="hair">
        <color indexed="64"/>
      </left>
      <right style="hair">
        <color indexed="64"/>
      </right>
      <top style="thin">
        <color rgb="FFC3D69A"/>
      </top>
      <bottom style="hair">
        <color indexed="64"/>
      </bottom>
      <diagonal/>
    </border>
    <border>
      <left style="thin">
        <color indexed="64"/>
      </left>
      <right style="hair">
        <color indexed="64"/>
      </right>
      <top style="thin">
        <color rgb="FFC3D69A"/>
      </top>
      <bottom style="hair">
        <color indexed="64"/>
      </bottom>
      <diagonal/>
    </border>
    <border>
      <left style="thin">
        <color rgb="FFC3D69A"/>
      </left>
      <right/>
      <top style="hair">
        <color rgb="FFC3D69A"/>
      </top>
      <bottom/>
      <diagonal/>
    </border>
    <border>
      <left/>
      <right/>
      <top style="hair">
        <color rgb="FFC3D69A"/>
      </top>
      <bottom style="hair">
        <color rgb="FFC3D69A"/>
      </bottom>
      <diagonal/>
    </border>
    <border>
      <left/>
      <right style="thin">
        <color rgb="FFC3D69A"/>
      </right>
      <top style="hair">
        <color rgb="FFC3D69A"/>
      </top>
      <bottom style="hair">
        <color rgb="FFC3D69A"/>
      </bottom>
      <diagonal/>
    </border>
    <border>
      <left style="thin">
        <color indexed="64"/>
      </left>
      <right style="hair">
        <color indexed="64"/>
      </right>
      <top style="hair">
        <color rgb="FFC3D69A"/>
      </top>
      <bottom/>
      <diagonal/>
    </border>
    <border>
      <left style="thin">
        <color indexed="64"/>
      </left>
      <right style="hair">
        <color indexed="64"/>
      </right>
      <top style="thin">
        <color rgb="FFC3D69A"/>
      </top>
      <bottom/>
      <diagonal/>
    </border>
    <border>
      <left style="thin">
        <color rgb="FFC3D69A"/>
      </left>
      <right/>
      <top style="thin">
        <color rgb="FFC3D69A"/>
      </top>
      <bottom/>
      <diagonal/>
    </border>
    <border>
      <left style="hair">
        <color indexed="64"/>
      </left>
      <right style="hair">
        <color indexed="64"/>
      </right>
      <top style="thin">
        <color rgb="FFC3D69A"/>
      </top>
      <bottom/>
      <diagonal/>
    </border>
    <border>
      <left/>
      <right/>
      <top style="thin">
        <color rgb="FFC3D69A"/>
      </top>
      <bottom/>
      <diagonal/>
    </border>
    <border>
      <left/>
      <right style="thin">
        <color rgb="FFC3D69A"/>
      </right>
      <top style="thin">
        <color rgb="FFC3D69A"/>
      </top>
      <bottom/>
      <diagonal/>
    </border>
    <border>
      <left style="hair">
        <color indexed="64"/>
      </left>
      <right style="thin">
        <color indexed="64"/>
      </right>
      <top style="thin">
        <color rgb="FFC3D69A"/>
      </top>
      <bottom/>
      <diagonal/>
    </border>
    <border>
      <left style="hair">
        <color indexed="64"/>
      </left>
      <right/>
      <top style="hair">
        <color indexed="64"/>
      </top>
      <bottom style="thin">
        <color rgb="FFC3D69A"/>
      </bottom>
      <diagonal/>
    </border>
    <border>
      <left style="hair">
        <color indexed="64"/>
      </left>
      <right style="hair">
        <color indexed="64"/>
      </right>
      <top style="hair">
        <color indexed="64"/>
      </top>
      <bottom style="thin">
        <color rgb="FFC3D69A"/>
      </bottom>
      <diagonal/>
    </border>
    <border>
      <left style="hair">
        <color indexed="64"/>
      </left>
      <right/>
      <top/>
      <bottom style="thin">
        <color rgb="FFC3D69A"/>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diagonal/>
    </border>
    <border>
      <left/>
      <right style="medium">
        <color indexed="64"/>
      </right>
      <top/>
      <bottom/>
      <diagonal/>
    </border>
  </borders>
  <cellStyleXfs count="6">
    <xf numFmtId="0" fontId="0" fillId="0" borderId="0"/>
    <xf numFmtId="0" fontId="3" fillId="0" borderId="0"/>
    <xf numFmtId="43" fontId="1" fillId="0" borderId="0" applyFont="0" applyFill="0" applyBorder="0" applyAlignment="0" applyProtection="0"/>
    <xf numFmtId="0" fontId="1" fillId="0" borderId="0"/>
    <xf numFmtId="0" fontId="3" fillId="0" borderId="0"/>
    <xf numFmtId="9" fontId="1" fillId="0" borderId="0" applyFont="0" applyFill="0" applyBorder="0" applyAlignment="0" applyProtection="0"/>
  </cellStyleXfs>
  <cellXfs count="247">
    <xf numFmtId="0" fontId="0" fillId="0" borderId="0" xfId="0"/>
    <xf numFmtId="9" fontId="46" fillId="6" borderId="50" xfId="5" applyFont="1" applyFill="1" applyBorder="1" applyAlignment="1" applyProtection="1">
      <alignment horizontal="center" vertical="center"/>
      <protection locked="0"/>
    </xf>
    <xf numFmtId="0" fontId="4" fillId="0" borderId="0" xfId="1" applyFont="1" applyAlignment="1" applyProtection="1">
      <alignment vertical="center"/>
    </xf>
    <xf numFmtId="0" fontId="0" fillId="0" borderId="0" xfId="0" applyProtection="1"/>
    <xf numFmtId="0" fontId="49" fillId="0" borderId="2" xfId="1" applyFont="1" applyBorder="1" applyAlignment="1" applyProtection="1">
      <alignment horizontal="center" vertical="center" wrapText="1"/>
    </xf>
    <xf numFmtId="0" fontId="49" fillId="0" borderId="3" xfId="1" applyFont="1" applyBorder="1" applyAlignment="1" applyProtection="1">
      <alignment horizontal="center" vertical="center" wrapText="1"/>
    </xf>
    <xf numFmtId="0" fontId="49" fillId="0" borderId="4" xfId="1" applyFont="1" applyBorder="1" applyAlignment="1" applyProtection="1">
      <alignment horizontal="center" vertical="center" wrapText="1"/>
    </xf>
    <xf numFmtId="0" fontId="5" fillId="0" borderId="0" xfId="1" applyFont="1" applyAlignment="1" applyProtection="1">
      <alignment horizontal="center" vertical="center" wrapText="1"/>
    </xf>
    <xf numFmtId="0" fontId="6" fillId="0" borderId="0" xfId="0" applyFont="1" applyProtection="1"/>
    <xf numFmtId="49" fontId="10" fillId="2" borderId="28" xfId="0" applyNumberFormat="1" applyFont="1" applyFill="1" applyBorder="1" applyAlignment="1" applyProtection="1">
      <alignment horizontal="center" vertical="center" wrapText="1"/>
    </xf>
    <xf numFmtId="0" fontId="18" fillId="0" borderId="0" xfId="0" applyFont="1" applyProtection="1"/>
    <xf numFmtId="0" fontId="17" fillId="0" borderId="0" xfId="0" applyFont="1" applyProtection="1"/>
    <xf numFmtId="49" fontId="19" fillId="0" borderId="24" xfId="0" applyNumberFormat="1" applyFont="1" applyBorder="1" applyAlignment="1" applyProtection="1">
      <alignment horizontal="center" vertical="top"/>
    </xf>
    <xf numFmtId="0" fontId="19" fillId="0" borderId="10" xfId="0" applyFont="1" applyBorder="1" applyAlignment="1" applyProtection="1">
      <alignment vertical="center" wrapText="1"/>
    </xf>
    <xf numFmtId="0" fontId="20" fillId="0" borderId="10" xfId="0" applyFont="1" applyBorder="1" applyAlignment="1" applyProtection="1">
      <alignment horizontal="center" vertical="center"/>
    </xf>
    <xf numFmtId="2" fontId="19" fillId="0" borderId="10" xfId="0" applyNumberFormat="1" applyFont="1" applyBorder="1" applyAlignment="1" applyProtection="1">
      <alignment horizontal="center" vertical="center"/>
    </xf>
    <xf numFmtId="2" fontId="20" fillId="0" borderId="31" xfId="0" applyNumberFormat="1" applyFont="1" applyBorder="1" applyAlignment="1" applyProtection="1">
      <alignment horizontal="center" vertical="center"/>
    </xf>
    <xf numFmtId="49" fontId="19" fillId="0" borderId="22" xfId="0" applyNumberFormat="1" applyFont="1" applyBorder="1" applyAlignment="1" applyProtection="1">
      <alignment horizontal="center" vertical="top"/>
    </xf>
    <xf numFmtId="0" fontId="19" fillId="0" borderId="7" xfId="0" applyFont="1" applyBorder="1" applyAlignment="1" applyProtection="1">
      <alignment vertical="center" wrapText="1"/>
    </xf>
    <xf numFmtId="0" fontId="20" fillId="0" borderId="13" xfId="0" applyFont="1" applyBorder="1" applyAlignment="1" applyProtection="1">
      <alignment horizontal="center" vertical="center"/>
    </xf>
    <xf numFmtId="0" fontId="20" fillId="0" borderId="7" xfId="0" applyFont="1" applyBorder="1" applyAlignment="1" applyProtection="1">
      <alignment horizontal="center" vertical="center"/>
    </xf>
    <xf numFmtId="2" fontId="20" fillId="0" borderId="11" xfId="0" applyNumberFormat="1" applyFont="1" applyBorder="1" applyAlignment="1" applyProtection="1">
      <alignment horizontal="center" vertical="center"/>
    </xf>
    <xf numFmtId="49" fontId="20" fillId="0" borderId="22" xfId="0" applyNumberFormat="1" applyFont="1" applyBorder="1" applyAlignment="1" applyProtection="1">
      <alignment horizontal="center" vertical="top"/>
    </xf>
    <xf numFmtId="0" fontId="7" fillId="0" borderId="7" xfId="0" applyFont="1" applyBorder="1" applyAlignment="1" applyProtection="1">
      <alignment vertical="top" wrapText="1"/>
    </xf>
    <xf numFmtId="0" fontId="20" fillId="0" borderId="10" xfId="0" applyFont="1" applyBorder="1" applyAlignment="1" applyProtection="1">
      <alignment vertical="center"/>
    </xf>
    <xf numFmtId="0" fontId="20" fillId="0" borderId="7" xfId="0" applyFont="1" applyBorder="1" applyAlignment="1" applyProtection="1">
      <alignment vertical="center"/>
    </xf>
    <xf numFmtId="4" fontId="20" fillId="0" borderId="8" xfId="0" applyNumberFormat="1" applyFont="1" applyBorder="1" applyAlignment="1" applyProtection="1">
      <alignment vertical="center"/>
    </xf>
    <xf numFmtId="49" fontId="20" fillId="0" borderId="20" xfId="0" applyNumberFormat="1" applyFont="1" applyBorder="1" applyAlignment="1" applyProtection="1">
      <alignment horizontal="center" vertical="top"/>
    </xf>
    <xf numFmtId="0" fontId="20" fillId="0" borderId="5" xfId="0" applyFont="1" applyBorder="1" applyAlignment="1" applyProtection="1">
      <alignment vertical="top" wrapText="1"/>
    </xf>
    <xf numFmtId="0" fontId="20" fillId="0" borderId="5" xfId="0" applyFont="1" applyBorder="1" applyAlignment="1" applyProtection="1">
      <alignment vertical="center"/>
    </xf>
    <xf numFmtId="4" fontId="20" fillId="0" borderId="6" xfId="0" applyNumberFormat="1" applyFont="1" applyBorder="1" applyAlignment="1" applyProtection="1">
      <alignment vertical="center"/>
    </xf>
    <xf numFmtId="49" fontId="7" fillId="3" borderId="17" xfId="0" applyNumberFormat="1" applyFont="1" applyFill="1" applyBorder="1" applyAlignment="1" applyProtection="1">
      <alignment horizontal="right" vertical="top" wrapText="1"/>
    </xf>
    <xf numFmtId="49" fontId="7" fillId="3" borderId="13" xfId="0" applyNumberFormat="1" applyFont="1" applyFill="1" applyBorder="1" applyAlignment="1" applyProtection="1">
      <alignment horizontal="left" vertical="center" wrapText="1"/>
    </xf>
    <xf numFmtId="43" fontId="7" fillId="3" borderId="12" xfId="2" applyFont="1" applyFill="1" applyBorder="1" applyAlignment="1" applyProtection="1">
      <alignment horizontal="center" vertical="center" wrapText="1"/>
    </xf>
    <xf numFmtId="4" fontId="7" fillId="3" borderId="12" xfId="2" applyNumberFormat="1" applyFont="1" applyFill="1" applyBorder="1" applyAlignment="1" applyProtection="1">
      <alignment horizontal="center" vertical="center" wrapText="1"/>
    </xf>
    <xf numFmtId="4" fontId="7" fillId="3" borderId="26" xfId="2" applyNumberFormat="1" applyFont="1" applyFill="1" applyBorder="1" applyAlignment="1" applyProtection="1">
      <alignment horizontal="center" vertical="center" wrapText="1"/>
    </xf>
    <xf numFmtId="0" fontId="21" fillId="0" borderId="0" xfId="0" applyFont="1" applyAlignment="1" applyProtection="1">
      <alignment horizontal="left" vertical="center"/>
    </xf>
    <xf numFmtId="0" fontId="19" fillId="0" borderId="10" xfId="0" applyFont="1" applyBorder="1" applyAlignment="1" applyProtection="1">
      <alignment vertical="top" wrapText="1"/>
    </xf>
    <xf numFmtId="49" fontId="20" fillId="0" borderId="17" xfId="0" applyNumberFormat="1" applyFont="1" applyBorder="1" applyAlignment="1" applyProtection="1">
      <alignment horizontal="center" vertical="top"/>
    </xf>
    <xf numFmtId="0" fontId="20" fillId="0" borderId="13" xfId="0" applyFont="1" applyBorder="1" applyAlignment="1" applyProtection="1">
      <alignment vertical="center" wrapText="1"/>
    </xf>
    <xf numFmtId="4" fontId="20" fillId="0" borderId="14" xfId="0" applyNumberFormat="1" applyFont="1" applyBorder="1" applyAlignment="1" applyProtection="1">
      <alignment horizontal="center" vertical="center"/>
    </xf>
    <xf numFmtId="49" fontId="7" fillId="3" borderId="13" xfId="0" applyNumberFormat="1" applyFont="1" applyFill="1" applyBorder="1" applyAlignment="1" applyProtection="1">
      <alignment horizontal="center" vertical="center" wrapText="1"/>
    </xf>
    <xf numFmtId="4" fontId="7" fillId="3" borderId="13" xfId="0" applyNumberFormat="1" applyFont="1" applyFill="1" applyBorder="1" applyAlignment="1" applyProtection="1">
      <alignment horizontal="center" vertical="center" wrapText="1"/>
    </xf>
    <xf numFmtId="0" fontId="20" fillId="0" borderId="7" xfId="0" applyFont="1" applyBorder="1" applyAlignment="1" applyProtection="1">
      <alignment vertical="center" wrapText="1"/>
    </xf>
    <xf numFmtId="4" fontId="19" fillId="0" borderId="10" xfId="0" applyNumberFormat="1" applyFont="1" applyBorder="1" applyAlignment="1" applyProtection="1">
      <alignment horizontal="center" vertical="center"/>
    </xf>
    <xf numFmtId="49" fontId="20" fillId="0" borderId="24" xfId="0" applyNumberFormat="1" applyFont="1" applyBorder="1" applyAlignment="1" applyProtection="1">
      <alignment horizontal="center" vertical="top"/>
    </xf>
    <xf numFmtId="4" fontId="20" fillId="0" borderId="11" xfId="0" applyNumberFormat="1" applyFont="1" applyBorder="1" applyAlignment="1" applyProtection="1">
      <alignment horizontal="center" vertical="center"/>
    </xf>
    <xf numFmtId="0" fontId="20" fillId="0" borderId="5" xfId="0" applyFont="1" applyBorder="1" applyAlignment="1" applyProtection="1">
      <alignment horizontal="center" vertical="center"/>
    </xf>
    <xf numFmtId="4" fontId="20" fillId="0" borderId="6" xfId="0" applyNumberFormat="1" applyFont="1" applyBorder="1" applyAlignment="1" applyProtection="1">
      <alignment horizontal="center" vertical="center"/>
    </xf>
    <xf numFmtId="4" fontId="19" fillId="0" borderId="7" xfId="0" applyNumberFormat="1" applyFont="1" applyBorder="1" applyAlignment="1" applyProtection="1">
      <alignment horizontal="center" vertical="center"/>
    </xf>
    <xf numFmtId="4" fontId="20" fillId="0" borderId="8" xfId="0" applyNumberFormat="1" applyFont="1" applyBorder="1" applyAlignment="1" applyProtection="1">
      <alignment horizontal="center" vertical="center"/>
    </xf>
    <xf numFmtId="0" fontId="21" fillId="0" borderId="0" xfId="0" applyFont="1" applyAlignment="1" applyProtection="1">
      <alignment horizontal="left" vertical="center" wrapText="1"/>
    </xf>
    <xf numFmtId="0" fontId="12" fillId="4" borderId="17" xfId="1" applyFont="1" applyFill="1" applyBorder="1" applyAlignment="1" applyProtection="1">
      <alignment vertical="center"/>
    </xf>
    <xf numFmtId="0" fontId="12" fillId="4" borderId="12" xfId="1" applyFont="1" applyFill="1" applyBorder="1" applyAlignment="1" applyProtection="1">
      <alignment vertical="center" wrapText="1"/>
    </xf>
    <xf numFmtId="4" fontId="13" fillId="4" borderId="14" xfId="2" applyNumberFormat="1" applyFont="1" applyFill="1" applyBorder="1" applyAlignment="1" applyProtection="1">
      <alignment horizontal="center" vertical="center" wrapText="1"/>
    </xf>
    <xf numFmtId="4" fontId="24" fillId="0" borderId="0" xfId="0" applyNumberFormat="1" applyFont="1" applyProtection="1"/>
    <xf numFmtId="0" fontId="25" fillId="0" borderId="0" xfId="0" applyFont="1" applyProtection="1"/>
    <xf numFmtId="0" fontId="19" fillId="0" borderId="10" xfId="0" applyFont="1" applyBorder="1" applyAlignment="1" applyProtection="1">
      <alignment horizontal="center" vertical="center" wrapText="1"/>
    </xf>
    <xf numFmtId="2" fontId="20" fillId="0" borderId="8" xfId="0" applyNumberFormat="1" applyFont="1" applyBorder="1" applyAlignment="1" applyProtection="1">
      <alignment horizontal="center" vertical="center"/>
    </xf>
    <xf numFmtId="49" fontId="20" fillId="0" borderId="24" xfId="0" applyNumberFormat="1" applyFont="1" applyBorder="1" applyAlignment="1" applyProtection="1">
      <alignment horizontal="center" vertical="center"/>
    </xf>
    <xf numFmtId="0" fontId="20" fillId="0" borderId="32" xfId="0" applyFont="1" applyBorder="1" applyAlignment="1" applyProtection="1">
      <alignment horizontal="center" vertical="center"/>
    </xf>
    <xf numFmtId="2" fontId="19" fillId="0" borderId="32" xfId="0" applyNumberFormat="1" applyFont="1" applyBorder="1" applyAlignment="1" applyProtection="1">
      <alignment horizontal="center" vertical="center"/>
    </xf>
    <xf numFmtId="0" fontId="19" fillId="0" borderId="7" xfId="0" applyFont="1" applyBorder="1" applyAlignment="1" applyProtection="1">
      <alignment vertical="top" wrapText="1"/>
    </xf>
    <xf numFmtId="0" fontId="7" fillId="0" borderId="10" xfId="0" applyFont="1" applyBorder="1" applyAlignment="1" applyProtection="1">
      <alignment vertical="center" wrapText="1"/>
    </xf>
    <xf numFmtId="0" fontId="26" fillId="0" borderId="0" xfId="0" applyFont="1" applyAlignment="1" applyProtection="1">
      <alignment vertical="top" wrapText="1"/>
    </xf>
    <xf numFmtId="0" fontId="7" fillId="0" borderId="10" xfId="0" applyFont="1" applyBorder="1" applyAlignment="1" applyProtection="1">
      <alignment vertical="top" wrapText="1"/>
    </xf>
    <xf numFmtId="0" fontId="23" fillId="0" borderId="0" xfId="0" applyFont="1" applyAlignment="1" applyProtection="1">
      <alignment vertical="top" wrapText="1"/>
    </xf>
    <xf numFmtId="0" fontId="7" fillId="0" borderId="13" xfId="0" applyFont="1" applyBorder="1" applyAlignment="1" applyProtection="1">
      <alignment vertical="top" wrapText="1"/>
    </xf>
    <xf numFmtId="0" fontId="29" fillId="0" borderId="0" xfId="0" applyFont="1" applyAlignment="1" applyProtection="1">
      <alignment vertical="center" wrapText="1"/>
    </xf>
    <xf numFmtId="0" fontId="30" fillId="0" borderId="0" xfId="0" applyFont="1" applyAlignment="1" applyProtection="1">
      <alignment horizontal="left" vertical="center" wrapText="1"/>
    </xf>
    <xf numFmtId="0" fontId="30" fillId="0" borderId="0" xfId="0" applyFont="1" applyAlignment="1" applyProtection="1">
      <alignment vertical="center" wrapText="1"/>
    </xf>
    <xf numFmtId="0" fontId="12" fillId="4" borderId="22" xfId="1" applyFont="1" applyFill="1" applyBorder="1" applyAlignment="1" applyProtection="1">
      <alignment vertical="center"/>
    </xf>
    <xf numFmtId="0" fontId="12" fillId="4" borderId="23" xfId="1" applyFont="1" applyFill="1" applyBorder="1" applyAlignment="1" applyProtection="1">
      <alignment vertical="center" wrapText="1"/>
    </xf>
    <xf numFmtId="4" fontId="13" fillId="4" borderId="8" xfId="2" applyNumberFormat="1" applyFont="1" applyFill="1" applyBorder="1" applyAlignment="1" applyProtection="1">
      <alignment horizontal="center" vertical="center" wrapText="1"/>
    </xf>
    <xf numFmtId="4" fontId="18" fillId="0" borderId="0" xfId="0" applyNumberFormat="1" applyFont="1" applyProtection="1"/>
    <xf numFmtId="49" fontId="19" fillId="0" borderId="33" xfId="0" applyNumberFormat="1" applyFont="1" applyBorder="1" applyAlignment="1" applyProtection="1">
      <alignment horizontal="center" vertical="center"/>
    </xf>
    <xf numFmtId="0" fontId="19" fillId="0" borderId="10" xfId="0" applyFont="1" applyBorder="1" applyAlignment="1" applyProtection="1">
      <alignment horizontal="left" vertical="center" wrapText="1"/>
    </xf>
    <xf numFmtId="0" fontId="19" fillId="0" borderId="31" xfId="0" applyFont="1" applyBorder="1" applyAlignment="1" applyProtection="1">
      <alignment horizontal="left" vertical="center" wrapText="1"/>
    </xf>
    <xf numFmtId="0" fontId="19" fillId="0" borderId="7" xfId="0" applyFont="1" applyBorder="1" applyAlignment="1" applyProtection="1">
      <alignment horizontal="left" vertical="top" wrapText="1"/>
    </xf>
    <xf numFmtId="0" fontId="19" fillId="0" borderId="7" xfId="0" applyFont="1" applyBorder="1" applyAlignment="1" applyProtection="1">
      <alignment horizontal="left" vertical="center" wrapText="1"/>
    </xf>
    <xf numFmtId="0" fontId="19" fillId="0" borderId="11" xfId="0" applyFont="1" applyBorder="1" applyAlignment="1" applyProtection="1">
      <alignment horizontal="left" vertical="center" wrapText="1"/>
    </xf>
    <xf numFmtId="49" fontId="19" fillId="0" borderId="24" xfId="0" applyNumberFormat="1" applyFont="1" applyBorder="1" applyAlignment="1" applyProtection="1">
      <alignment horizontal="center" vertical="center"/>
    </xf>
    <xf numFmtId="0" fontId="20" fillId="0" borderId="10" xfId="0" applyFont="1" applyBorder="1" applyAlignment="1" applyProtection="1">
      <alignment horizontal="left" vertical="top" wrapText="1"/>
    </xf>
    <xf numFmtId="0" fontId="20" fillId="0" borderId="5" xfId="0" applyFont="1" applyBorder="1" applyAlignment="1" applyProtection="1">
      <alignment horizontal="left" vertical="top" wrapText="1"/>
    </xf>
    <xf numFmtId="0" fontId="20" fillId="0" borderId="10" xfId="0" applyFont="1" applyBorder="1" applyAlignment="1" applyProtection="1">
      <alignment vertical="top" wrapText="1"/>
    </xf>
    <xf numFmtId="0" fontId="18" fillId="0" borderId="0" xfId="0" applyFont="1" applyAlignment="1" applyProtection="1">
      <alignment wrapText="1"/>
    </xf>
    <xf numFmtId="49" fontId="7" fillId="3" borderId="17" xfId="0" applyNumberFormat="1" applyFont="1" applyFill="1" applyBorder="1" applyAlignment="1" applyProtection="1">
      <alignment horizontal="center" vertical="top" wrapText="1"/>
    </xf>
    <xf numFmtId="49" fontId="7" fillId="3" borderId="25" xfId="0" applyNumberFormat="1" applyFont="1" applyFill="1" applyBorder="1" applyAlignment="1" applyProtection="1">
      <alignment horizontal="left" vertical="center" wrapText="1"/>
    </xf>
    <xf numFmtId="43" fontId="7" fillId="3" borderId="13" xfId="2" applyFont="1" applyFill="1" applyBorder="1" applyAlignment="1" applyProtection="1">
      <alignment horizontal="center" vertical="center" wrapText="1"/>
    </xf>
    <xf numFmtId="49" fontId="11" fillId="3" borderId="25" xfId="0" applyNumberFormat="1" applyFont="1" applyFill="1" applyBorder="1" applyAlignment="1" applyProtection="1">
      <alignment horizontal="left" vertical="center" wrapText="1"/>
    </xf>
    <xf numFmtId="49" fontId="20" fillId="0" borderId="22" xfId="0" applyNumberFormat="1" applyFont="1" applyBorder="1" applyAlignment="1" applyProtection="1">
      <alignment horizontal="center" vertical="center"/>
    </xf>
    <xf numFmtId="0" fontId="20" fillId="0" borderId="5" xfId="0" applyFont="1" applyBorder="1" applyAlignment="1" applyProtection="1">
      <alignment vertical="center" wrapText="1"/>
    </xf>
    <xf numFmtId="3" fontId="20" fillId="0" borderId="13" xfId="0" applyNumberFormat="1" applyFont="1" applyBorder="1" applyAlignment="1" applyProtection="1">
      <alignment horizontal="center" vertical="center"/>
    </xf>
    <xf numFmtId="0" fontId="20" fillId="0" borderId="7" xfId="0" applyFont="1" applyBorder="1" applyAlignment="1" applyProtection="1">
      <alignment vertical="top" wrapText="1"/>
    </xf>
    <xf numFmtId="0" fontId="18" fillId="0" borderId="0" xfId="0" applyFont="1" applyAlignment="1" applyProtection="1">
      <alignment vertical="center"/>
    </xf>
    <xf numFmtId="0" fontId="20" fillId="0" borderId="10" xfId="0" applyFont="1" applyBorder="1" applyAlignment="1" applyProtection="1">
      <alignment vertical="center" wrapText="1"/>
    </xf>
    <xf numFmtId="49" fontId="10" fillId="2" borderId="34" xfId="0" applyNumberFormat="1" applyFont="1" applyFill="1" applyBorder="1" applyAlignment="1" applyProtection="1">
      <alignment horizontal="center" vertical="center" wrapText="1"/>
    </xf>
    <xf numFmtId="49" fontId="19" fillId="0" borderId="37" xfId="0" applyNumberFormat="1" applyFont="1" applyBorder="1" applyAlignment="1" applyProtection="1">
      <alignment horizontal="center" vertical="center"/>
    </xf>
    <xf numFmtId="49" fontId="31" fillId="0" borderId="22" xfId="0" applyNumberFormat="1" applyFont="1" applyBorder="1" applyAlignment="1" applyProtection="1">
      <alignment horizontal="center" vertical="top"/>
    </xf>
    <xf numFmtId="0" fontId="19" fillId="0" borderId="8" xfId="0" applyFont="1" applyBorder="1" applyAlignment="1" applyProtection="1">
      <alignment horizontal="left" vertical="center" wrapText="1"/>
    </xf>
    <xf numFmtId="0" fontId="32" fillId="0" borderId="0" xfId="0" applyFont="1" applyAlignment="1" applyProtection="1">
      <alignment vertical="center" wrapText="1"/>
    </xf>
    <xf numFmtId="0" fontId="7" fillId="0" borderId="10" xfId="0" applyFont="1" applyBorder="1" applyAlignment="1" applyProtection="1">
      <alignment horizontal="left" vertical="top" wrapText="1"/>
    </xf>
    <xf numFmtId="0" fontId="32" fillId="0" borderId="0" xfId="0" applyFont="1" applyAlignment="1" applyProtection="1">
      <alignment vertical="center"/>
    </xf>
    <xf numFmtId="49" fontId="19" fillId="0" borderId="9" xfId="0" applyNumberFormat="1" applyFont="1" applyBorder="1" applyAlignment="1" applyProtection="1">
      <alignment horizontal="center" vertical="center"/>
    </xf>
    <xf numFmtId="0" fontId="20" fillId="0" borderId="15" xfId="0" applyFont="1" applyBorder="1" applyAlignment="1" applyProtection="1">
      <alignment horizontal="left" vertical="top" wrapText="1"/>
    </xf>
    <xf numFmtId="0" fontId="19" fillId="0" borderId="10" xfId="0" applyFont="1" applyBorder="1" applyAlignment="1" applyProtection="1">
      <alignment horizontal="left" vertical="top" wrapText="1"/>
    </xf>
    <xf numFmtId="0" fontId="20" fillId="0" borderId="0" xfId="0" applyFont="1" applyAlignment="1" applyProtection="1">
      <alignment vertical="top" wrapText="1"/>
    </xf>
    <xf numFmtId="0" fontId="9" fillId="0" borderId="10" xfId="0" applyFont="1" applyBorder="1" applyAlignment="1" applyProtection="1">
      <alignment horizontal="left" vertical="top" wrapText="1"/>
    </xf>
    <xf numFmtId="0" fontId="9" fillId="0" borderId="10" xfId="0" applyFont="1" applyBorder="1" applyAlignment="1" applyProtection="1">
      <alignment vertical="top" wrapText="1"/>
    </xf>
    <xf numFmtId="49" fontId="8" fillId="3" borderId="13" xfId="0" applyNumberFormat="1" applyFont="1" applyFill="1" applyBorder="1" applyAlignment="1" applyProtection="1">
      <alignment horizontal="left" vertical="center" wrapText="1"/>
    </xf>
    <xf numFmtId="0" fontId="33" fillId="0" borderId="0" xfId="0" applyFont="1" applyProtection="1"/>
    <xf numFmtId="49" fontId="7" fillId="3" borderId="13" xfId="0" applyNumberFormat="1" applyFont="1" applyFill="1" applyBorder="1" applyAlignment="1" applyProtection="1">
      <alignment horizontal="center" vertical="top" wrapText="1"/>
    </xf>
    <xf numFmtId="49" fontId="7" fillId="3" borderId="13" xfId="0" applyNumberFormat="1" applyFont="1" applyFill="1" applyBorder="1" applyAlignment="1" applyProtection="1">
      <alignment horizontal="left" vertical="top" wrapText="1"/>
    </xf>
    <xf numFmtId="0" fontId="21" fillId="0" borderId="0" xfId="0" applyFont="1" applyProtection="1"/>
    <xf numFmtId="0" fontId="20" fillId="0" borderId="13" xfId="0" applyFont="1" applyBorder="1" applyAlignment="1" applyProtection="1">
      <alignment vertical="top" wrapText="1"/>
    </xf>
    <xf numFmtId="3" fontId="20" fillId="0" borderId="5" xfId="0" applyNumberFormat="1" applyFont="1" applyBorder="1" applyAlignment="1" applyProtection="1">
      <alignment horizontal="center" vertical="center"/>
    </xf>
    <xf numFmtId="3" fontId="20" fillId="0" borderId="10" xfId="0" applyNumberFormat="1" applyFont="1" applyBorder="1" applyAlignment="1" applyProtection="1">
      <alignment horizontal="center" vertical="center"/>
    </xf>
    <xf numFmtId="0" fontId="18" fillId="0" borderId="0" xfId="0" applyFont="1" applyAlignment="1" applyProtection="1">
      <alignment horizontal="left"/>
    </xf>
    <xf numFmtId="0" fontId="34" fillId="0" borderId="0" xfId="0" applyFont="1" applyAlignment="1" applyProtection="1">
      <alignment horizontal="left" vertical="center"/>
    </xf>
    <xf numFmtId="49" fontId="20" fillId="0" borderId="17" xfId="0" applyNumberFormat="1" applyFont="1" applyBorder="1" applyAlignment="1" applyProtection="1">
      <alignment horizontal="center" vertical="center"/>
    </xf>
    <xf numFmtId="0" fontId="12" fillId="4" borderId="24" xfId="1" applyFont="1" applyFill="1" applyBorder="1" applyAlignment="1" applyProtection="1">
      <alignment vertical="center"/>
    </xf>
    <xf numFmtId="49" fontId="19" fillId="0" borderId="38" xfId="0" applyNumberFormat="1" applyFont="1" applyBorder="1" applyAlignment="1" applyProtection="1">
      <alignment horizontal="center" vertical="center"/>
    </xf>
    <xf numFmtId="0" fontId="9" fillId="0" borderId="5" xfId="0" applyFont="1" applyBorder="1" applyAlignment="1" applyProtection="1">
      <alignment vertical="center" wrapText="1"/>
    </xf>
    <xf numFmtId="2" fontId="20" fillId="0" borderId="6" xfId="0" applyNumberFormat="1" applyFont="1" applyBorder="1" applyAlignment="1" applyProtection="1">
      <alignment horizontal="center" vertical="center"/>
    </xf>
    <xf numFmtId="0" fontId="21" fillId="0" borderId="0" xfId="0" applyFont="1" applyAlignment="1" applyProtection="1">
      <alignment vertical="center" wrapText="1"/>
    </xf>
    <xf numFmtId="4" fontId="20" fillId="0" borderId="7" xfId="0" applyNumberFormat="1" applyFont="1" applyBorder="1" applyAlignment="1" applyProtection="1">
      <alignment horizontal="center" vertical="center"/>
    </xf>
    <xf numFmtId="4" fontId="20" fillId="0" borderId="13" xfId="0" applyNumberFormat="1" applyFont="1" applyBorder="1" applyAlignment="1" applyProtection="1">
      <alignment horizontal="center" vertical="center"/>
    </xf>
    <xf numFmtId="2" fontId="19" fillId="0" borderId="40" xfId="0" applyNumberFormat="1" applyFont="1" applyBorder="1" applyAlignment="1" applyProtection="1">
      <alignment horizontal="center" vertical="center"/>
    </xf>
    <xf numFmtId="49" fontId="10" fillId="2" borderId="39" xfId="0" applyNumberFormat="1" applyFont="1" applyFill="1" applyBorder="1" applyAlignment="1" applyProtection="1">
      <alignment horizontal="center" vertical="center" wrapText="1"/>
    </xf>
    <xf numFmtId="49" fontId="19" fillId="0" borderId="13" xfId="0" applyNumberFormat="1" applyFont="1" applyBorder="1" applyAlignment="1" applyProtection="1">
      <alignment horizontal="center" vertical="center"/>
    </xf>
    <xf numFmtId="0" fontId="19" fillId="0" borderId="40" xfId="0" applyFont="1" applyBorder="1" applyAlignment="1" applyProtection="1">
      <alignment vertical="center" wrapText="1"/>
    </xf>
    <xf numFmtId="0" fontId="20" fillId="0" borderId="40" xfId="0" applyFont="1" applyBorder="1" applyAlignment="1" applyProtection="1">
      <alignment horizontal="center" vertical="center"/>
    </xf>
    <xf numFmtId="2" fontId="20" fillId="0" borderId="43" xfId="0" applyNumberFormat="1" applyFont="1" applyBorder="1" applyAlignment="1" applyProtection="1">
      <alignment horizontal="center" vertical="center"/>
    </xf>
    <xf numFmtId="0" fontId="9" fillId="0" borderId="10" xfId="0" applyFont="1" applyBorder="1" applyAlignment="1" applyProtection="1">
      <alignment vertical="center" wrapText="1"/>
    </xf>
    <xf numFmtId="0" fontId="30" fillId="0" borderId="0" xfId="0" applyFont="1" applyAlignment="1" applyProtection="1">
      <alignment horizontal="left" vertical="center"/>
    </xf>
    <xf numFmtId="4" fontId="13" fillId="4" borderId="11" xfId="2" applyNumberFormat="1" applyFont="1" applyFill="1" applyBorder="1" applyAlignment="1" applyProtection="1">
      <alignment horizontal="center" vertical="center" wrapText="1"/>
    </xf>
    <xf numFmtId="49" fontId="15" fillId="0" borderId="0" xfId="0" applyNumberFormat="1" applyFont="1" applyAlignment="1" applyProtection="1">
      <alignment horizontal="center" vertical="top"/>
    </xf>
    <xf numFmtId="0" fontId="15" fillId="0" borderId="0" xfId="0" applyFont="1" applyAlignment="1" applyProtection="1">
      <alignment vertical="center" wrapText="1"/>
    </xf>
    <xf numFmtId="0" fontId="36" fillId="0" borderId="44" xfId="0" applyFont="1" applyBorder="1" applyAlignment="1" applyProtection="1">
      <alignment horizontal="right"/>
    </xf>
    <xf numFmtId="0" fontId="15" fillId="0" borderId="45" xfId="0" applyFont="1" applyBorder="1" applyProtection="1"/>
    <xf numFmtId="0" fontId="15" fillId="0" borderId="46" xfId="0" applyFont="1" applyBorder="1" applyProtection="1"/>
    <xf numFmtId="2" fontId="15" fillId="0" borderId="0" xfId="0" applyNumberFormat="1" applyFont="1" applyProtection="1"/>
    <xf numFmtId="2" fontId="37" fillId="0" borderId="0" xfId="0" applyNumberFormat="1" applyFont="1" applyProtection="1"/>
    <xf numFmtId="0" fontId="38" fillId="0" borderId="0" xfId="0" applyFont="1" applyProtection="1"/>
    <xf numFmtId="49" fontId="19" fillId="0" borderId="16" xfId="0" applyNumberFormat="1" applyFont="1" applyBorder="1" applyAlignment="1" applyProtection="1">
      <alignment horizontal="center" vertical="center"/>
    </xf>
    <xf numFmtId="0" fontId="19" fillId="0" borderId="0" xfId="0" applyFont="1" applyAlignment="1" applyProtection="1">
      <alignment vertical="center" wrapText="1"/>
    </xf>
    <xf numFmtId="0" fontId="20" fillId="0" borderId="18" xfId="0" applyFont="1" applyBorder="1" applyAlignment="1" applyProtection="1">
      <alignment horizontal="center" vertical="center"/>
    </xf>
    <xf numFmtId="2" fontId="20" fillId="0" borderId="0" xfId="0" applyNumberFormat="1" applyFont="1" applyAlignment="1" applyProtection="1">
      <alignment horizontal="center" vertical="center"/>
    </xf>
    <xf numFmtId="0" fontId="12" fillId="4" borderId="13" xfId="1" applyFont="1" applyFill="1" applyBorder="1" applyAlignment="1" applyProtection="1">
      <alignment vertical="center"/>
    </xf>
    <xf numFmtId="4" fontId="13" fillId="4" borderId="13" xfId="2" applyNumberFormat="1" applyFont="1" applyFill="1" applyBorder="1" applyAlignment="1" applyProtection="1">
      <alignment horizontal="center" vertical="center" wrapText="1"/>
    </xf>
    <xf numFmtId="0" fontId="12" fillId="0" borderId="0" xfId="1" applyFont="1" applyAlignment="1" applyProtection="1">
      <alignment vertical="center"/>
    </xf>
    <xf numFmtId="0" fontId="12" fillId="0" borderId="0" xfId="1" applyFont="1" applyAlignment="1" applyProtection="1">
      <alignment horizontal="left" vertical="center" wrapText="1"/>
    </xf>
    <xf numFmtId="0" fontId="12" fillId="0" borderId="0" xfId="1" applyFont="1" applyAlignment="1" applyProtection="1">
      <alignment vertical="center" wrapText="1"/>
    </xf>
    <xf numFmtId="4" fontId="13" fillId="0" borderId="0" xfId="2" applyNumberFormat="1" applyFont="1" applyFill="1" applyBorder="1" applyAlignment="1" applyProtection="1">
      <alignment horizontal="center" vertical="center" wrapText="1"/>
    </xf>
    <xf numFmtId="0" fontId="2" fillId="0" borderId="0" xfId="3" applyFont="1" applyAlignment="1" applyProtection="1">
      <alignment horizontal="left" vertical="center" wrapText="1"/>
    </xf>
    <xf numFmtId="4" fontId="2" fillId="0" borderId="0" xfId="3" applyNumberFormat="1" applyFont="1" applyAlignment="1" applyProtection="1">
      <alignment horizontal="right" vertical="center" wrapText="1"/>
    </xf>
    <xf numFmtId="4" fontId="3" fillId="0" borderId="0" xfId="0" applyNumberFormat="1" applyFont="1" applyAlignment="1" applyProtection="1">
      <alignment horizontal="center" vertical="center"/>
    </xf>
    <xf numFmtId="0" fontId="43" fillId="0" borderId="0" xfId="1" applyFont="1" applyAlignment="1" applyProtection="1">
      <alignment horizontal="center" vertical="center" wrapText="1"/>
    </xf>
    <xf numFmtId="0" fontId="44" fillId="5" borderId="47" xfId="1" applyFont="1" applyFill="1" applyBorder="1" applyAlignment="1" applyProtection="1">
      <alignment horizontal="center" vertical="center"/>
    </xf>
    <xf numFmtId="4" fontId="41" fillId="5" borderId="51" xfId="0" applyNumberFormat="1" applyFont="1" applyFill="1" applyBorder="1" applyAlignment="1" applyProtection="1">
      <alignment horizontal="center" vertical="center"/>
    </xf>
    <xf numFmtId="4" fontId="41" fillId="0" borderId="0" xfId="0" applyNumberFormat="1" applyFont="1" applyAlignment="1" applyProtection="1">
      <alignment horizontal="center" vertical="center"/>
    </xf>
    <xf numFmtId="0" fontId="44" fillId="5" borderId="47" xfId="1" applyFont="1" applyFill="1" applyBorder="1" applyAlignment="1" applyProtection="1">
      <alignment horizontal="left" vertical="center" wrapText="1"/>
    </xf>
    <xf numFmtId="0" fontId="44" fillId="5" borderId="48" xfId="1" applyFont="1" applyFill="1" applyBorder="1" applyAlignment="1" applyProtection="1">
      <alignment horizontal="left" vertical="center" wrapText="1"/>
    </xf>
    <xf numFmtId="4" fontId="41" fillId="5" borderId="50" xfId="0" applyNumberFormat="1" applyFont="1" applyFill="1" applyBorder="1" applyAlignment="1" applyProtection="1">
      <alignment horizontal="center" vertical="center"/>
    </xf>
    <xf numFmtId="0" fontId="44" fillId="5" borderId="52" xfId="1" applyFont="1" applyFill="1" applyBorder="1" applyAlignment="1" applyProtection="1">
      <alignment horizontal="center" vertical="center"/>
    </xf>
    <xf numFmtId="0" fontId="44" fillId="0" borderId="55" xfId="1" applyFont="1" applyBorder="1" applyAlignment="1" applyProtection="1">
      <alignment horizontal="center" vertical="center"/>
    </xf>
    <xf numFmtId="0" fontId="44" fillId="0" borderId="0" xfId="1" applyFont="1" applyAlignment="1" applyProtection="1">
      <alignment horizontal="left" vertical="center" wrapText="1"/>
    </xf>
    <xf numFmtId="4" fontId="41" fillId="0" borderId="56" xfId="0" applyNumberFormat="1" applyFont="1" applyBorder="1" applyAlignment="1" applyProtection="1">
      <alignment horizontal="center" vertical="center"/>
    </xf>
    <xf numFmtId="4" fontId="46" fillId="5" borderId="50" xfId="0" applyNumberFormat="1" applyFont="1" applyFill="1" applyBorder="1" applyAlignment="1" applyProtection="1">
      <alignment horizontal="center" vertical="center"/>
    </xf>
    <xf numFmtId="4" fontId="46" fillId="0" borderId="0" xfId="0" applyNumberFormat="1" applyFont="1" applyAlignment="1" applyProtection="1">
      <alignment horizontal="center" vertical="center"/>
    </xf>
    <xf numFmtId="4" fontId="0" fillId="0" borderId="0" xfId="0" applyNumberFormat="1" applyProtection="1"/>
    <xf numFmtId="0" fontId="38" fillId="0" borderId="0" xfId="1" applyFont="1" applyProtection="1"/>
    <xf numFmtId="0" fontId="38" fillId="0" borderId="0" xfId="1" applyFont="1" applyAlignment="1" applyProtection="1">
      <alignment horizontal="center"/>
    </xf>
    <xf numFmtId="0" fontId="47" fillId="0" borderId="0" xfId="1" applyFont="1" applyProtection="1"/>
    <xf numFmtId="0" fontId="40" fillId="0" borderId="0" xfId="1" applyFont="1" applyAlignment="1" applyProtection="1">
      <alignment vertical="top" wrapText="1"/>
    </xf>
    <xf numFmtId="0" fontId="40" fillId="0" borderId="0" xfId="1" applyFont="1" applyProtection="1"/>
    <xf numFmtId="0" fontId="40" fillId="0" borderId="0" xfId="1" applyFont="1" applyAlignment="1" applyProtection="1">
      <alignment horizontal="center"/>
    </xf>
    <xf numFmtId="0" fontId="50" fillId="0" borderId="0" xfId="1" applyFont="1" applyProtection="1"/>
    <xf numFmtId="0" fontId="50" fillId="0" borderId="0" xfId="1" applyFont="1" applyAlignment="1" applyProtection="1">
      <alignment vertical="top"/>
    </xf>
    <xf numFmtId="0" fontId="40" fillId="0" borderId="0" xfId="1" applyFont="1" applyAlignment="1" applyProtection="1">
      <alignment vertical="top"/>
    </xf>
    <xf numFmtId="2" fontId="19" fillId="0" borderId="10" xfId="0" applyNumberFormat="1" applyFont="1" applyBorder="1" applyAlignment="1" applyProtection="1">
      <alignment horizontal="center" vertical="center"/>
      <protection locked="0"/>
    </xf>
    <xf numFmtId="2" fontId="19" fillId="0" borderId="7" xfId="0" applyNumberFormat="1" applyFont="1" applyBorder="1" applyAlignment="1" applyProtection="1">
      <alignment horizontal="center" vertical="center"/>
      <protection locked="0"/>
    </xf>
    <xf numFmtId="4" fontId="19" fillId="0" borderId="7" xfId="0" applyNumberFormat="1" applyFont="1" applyBorder="1" applyAlignment="1" applyProtection="1">
      <alignment vertical="center"/>
      <protection locked="0"/>
    </xf>
    <xf numFmtId="4" fontId="19" fillId="0" borderId="5" xfId="0" applyNumberFormat="1" applyFont="1" applyBorder="1" applyAlignment="1" applyProtection="1">
      <alignment vertical="center"/>
      <protection locked="0"/>
    </xf>
    <xf numFmtId="4" fontId="9" fillId="3" borderId="12" xfId="2" applyNumberFormat="1" applyFont="1" applyFill="1" applyBorder="1" applyAlignment="1" applyProtection="1">
      <alignment horizontal="center" vertical="center" wrapText="1"/>
      <protection locked="0"/>
    </xf>
    <xf numFmtId="2" fontId="19" fillId="0" borderId="13" xfId="0" applyNumberFormat="1" applyFont="1" applyBorder="1" applyAlignment="1" applyProtection="1">
      <alignment horizontal="center" vertical="center"/>
      <protection locked="0"/>
    </xf>
    <xf numFmtId="4" fontId="19" fillId="0" borderId="5" xfId="0" applyNumberFormat="1" applyFont="1" applyBorder="1" applyAlignment="1" applyProtection="1">
      <alignment horizontal="center" vertical="center"/>
      <protection locked="0"/>
    </xf>
    <xf numFmtId="4" fontId="7" fillId="3" borderId="13" xfId="0" applyNumberFormat="1" applyFont="1" applyFill="1" applyBorder="1" applyAlignment="1" applyProtection="1">
      <alignment horizontal="center" vertical="center" wrapText="1"/>
      <protection locked="0"/>
    </xf>
    <xf numFmtId="4" fontId="19" fillId="0" borderId="10" xfId="0" applyNumberFormat="1" applyFont="1" applyBorder="1" applyAlignment="1" applyProtection="1">
      <alignment horizontal="center" vertical="center"/>
      <protection locked="0"/>
    </xf>
    <xf numFmtId="4" fontId="19" fillId="0" borderId="13" xfId="0" applyNumberFormat="1" applyFont="1" applyBorder="1" applyAlignment="1" applyProtection="1">
      <alignment horizontal="center" vertical="center"/>
      <protection locked="0"/>
    </xf>
    <xf numFmtId="4" fontId="19" fillId="0" borderId="7" xfId="0" applyNumberFormat="1" applyFont="1" applyBorder="1" applyAlignment="1" applyProtection="1">
      <alignment horizontal="center" vertical="center"/>
      <protection locked="0"/>
    </xf>
    <xf numFmtId="2" fontId="19" fillId="0" borderId="5" xfId="0" applyNumberFormat="1" applyFont="1" applyBorder="1" applyAlignment="1" applyProtection="1">
      <alignment horizontal="center" vertical="center"/>
      <protection locked="0"/>
    </xf>
    <xf numFmtId="0" fontId="19" fillId="0" borderId="32"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19" fillId="0" borderId="10" xfId="0" applyFont="1" applyBorder="1" applyAlignment="1" applyProtection="1">
      <alignment horizontal="left" vertical="center" wrapText="1"/>
      <protection locked="0"/>
    </xf>
    <xf numFmtId="0" fontId="12" fillId="4" borderId="23"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12" xfId="1" applyFont="1" applyFill="1" applyBorder="1" applyAlignment="1" applyProtection="1">
      <alignment vertical="center" wrapText="1"/>
      <protection locked="0"/>
    </xf>
    <xf numFmtId="0" fontId="40" fillId="0" borderId="0" xfId="1" applyFont="1" applyAlignment="1" applyProtection="1">
      <protection locked="0"/>
    </xf>
    <xf numFmtId="0" fontId="38" fillId="0" borderId="0" xfId="1" applyFont="1" applyAlignment="1" applyProtection="1">
      <protection locked="0"/>
    </xf>
    <xf numFmtId="0" fontId="1" fillId="0" borderId="0" xfId="0" applyFont="1" applyAlignment="1" applyProtection="1">
      <protection locked="0"/>
    </xf>
    <xf numFmtId="0" fontId="50" fillId="0" borderId="0" xfId="1" applyFont="1" applyAlignment="1" applyProtection="1">
      <protection locked="0"/>
    </xf>
    <xf numFmtId="0" fontId="39" fillId="0" borderId="48" xfId="1" applyFont="1" applyBorder="1" applyAlignment="1" applyProtection="1">
      <alignment horizontal="left" vertical="top" wrapText="1"/>
    </xf>
    <xf numFmtId="0" fontId="39" fillId="0" borderId="48" xfId="1" applyFont="1" applyBorder="1" applyAlignment="1" applyProtection="1">
      <alignment horizontal="left" vertical="top"/>
    </xf>
    <xf numFmtId="0" fontId="45" fillId="5" borderId="50" xfId="4" applyFont="1" applyFill="1" applyBorder="1" applyAlignment="1" applyProtection="1">
      <alignment horizontal="right" vertical="center"/>
    </xf>
    <xf numFmtId="0" fontId="44" fillId="5" borderId="47" xfId="1" applyFont="1" applyFill="1" applyBorder="1" applyAlignment="1" applyProtection="1">
      <alignment horizontal="left" vertical="center" wrapText="1"/>
    </xf>
    <xf numFmtId="0" fontId="44" fillId="5" borderId="48" xfId="1" applyFont="1" applyFill="1" applyBorder="1" applyAlignment="1" applyProtection="1">
      <alignment horizontal="left" vertical="center" wrapText="1"/>
    </xf>
    <xf numFmtId="0" fontId="44" fillId="5" borderId="49" xfId="1" applyFont="1" applyFill="1" applyBorder="1" applyAlignment="1" applyProtection="1">
      <alignment horizontal="left" vertical="center" wrapText="1"/>
    </xf>
    <xf numFmtId="0" fontId="44" fillId="5" borderId="52" xfId="1" applyFont="1" applyFill="1" applyBorder="1" applyAlignment="1" applyProtection="1">
      <alignment horizontal="left" vertical="center" wrapText="1"/>
    </xf>
    <xf numFmtId="0" fontId="44" fillId="5" borderId="53" xfId="1" applyFont="1" applyFill="1" applyBorder="1" applyAlignment="1" applyProtection="1">
      <alignment horizontal="left" vertical="center" wrapText="1"/>
    </xf>
    <xf numFmtId="0" fontId="44" fillId="5" borderId="54" xfId="1" applyFont="1" applyFill="1" applyBorder="1" applyAlignment="1" applyProtection="1">
      <alignment horizontal="left" vertical="center" wrapText="1"/>
    </xf>
    <xf numFmtId="0" fontId="42" fillId="5" borderId="47" xfId="1" applyFont="1" applyFill="1" applyBorder="1" applyAlignment="1" applyProtection="1">
      <alignment horizontal="center" vertical="center"/>
    </xf>
    <xf numFmtId="0" fontId="42" fillId="5" borderId="48" xfId="1" applyFont="1" applyFill="1" applyBorder="1" applyAlignment="1" applyProtection="1">
      <alignment horizontal="center" vertical="center"/>
    </xf>
    <xf numFmtId="0" fontId="42" fillId="5" borderId="49" xfId="1" applyFont="1" applyFill="1" applyBorder="1" applyAlignment="1" applyProtection="1">
      <alignment horizontal="center" vertical="center"/>
    </xf>
    <xf numFmtId="0" fontId="21" fillId="0" borderId="9" xfId="0" applyFont="1" applyBorder="1" applyAlignment="1" applyProtection="1">
      <alignment horizontal="left" vertical="center" wrapText="1"/>
    </xf>
    <xf numFmtId="0" fontId="12" fillId="4" borderId="25" xfId="1" applyFont="1" applyFill="1" applyBorder="1" applyAlignment="1" applyProtection="1">
      <alignment horizontal="left" vertical="center" wrapText="1"/>
    </xf>
    <xf numFmtId="0" fontId="12" fillId="4" borderId="21" xfId="1" applyFont="1" applyFill="1" applyBorder="1" applyAlignment="1" applyProtection="1">
      <alignment horizontal="left" vertical="center" wrapText="1"/>
    </xf>
    <xf numFmtId="0" fontId="16" fillId="2" borderId="41" xfId="1" applyFont="1" applyFill="1" applyBorder="1" applyAlignment="1" applyProtection="1">
      <alignment horizontal="left" vertical="center" wrapText="1"/>
    </xf>
    <xf numFmtId="0" fontId="16" fillId="2" borderId="42" xfId="1" applyFont="1" applyFill="1" applyBorder="1" applyAlignment="1" applyProtection="1">
      <alignment horizontal="left" vertical="center" wrapText="1"/>
    </xf>
    <xf numFmtId="49" fontId="19" fillId="0" borderId="22" xfId="0" applyNumberFormat="1" applyFont="1" applyBorder="1" applyAlignment="1" applyProtection="1">
      <alignment horizontal="center" vertical="top"/>
    </xf>
    <xf numFmtId="49" fontId="19" fillId="0" borderId="24" xfId="0" applyNumberFormat="1" applyFont="1" applyBorder="1" applyAlignment="1" applyProtection="1">
      <alignment horizontal="center" vertical="top"/>
    </xf>
    <xf numFmtId="49" fontId="19" fillId="0" borderId="7" xfId="0" applyNumberFormat="1" applyFont="1" applyBorder="1" applyAlignment="1" applyProtection="1">
      <alignment horizontal="center" vertical="top"/>
    </xf>
    <xf numFmtId="49" fontId="19" fillId="0" borderId="5" xfId="0" applyNumberFormat="1" applyFont="1" applyBorder="1" applyAlignment="1" applyProtection="1">
      <alignment horizontal="center" vertical="top"/>
    </xf>
    <xf numFmtId="49" fontId="20" fillId="0" borderId="22" xfId="0" applyNumberFormat="1" applyFont="1" applyBorder="1" applyAlignment="1" applyProtection="1">
      <alignment horizontal="center" vertical="top" wrapText="1"/>
    </xf>
    <xf numFmtId="49" fontId="20" fillId="0" borderId="24" xfId="0" applyNumberFormat="1" applyFont="1" applyBorder="1" applyAlignment="1" applyProtection="1">
      <alignment horizontal="center" vertical="top" wrapText="1"/>
    </xf>
    <xf numFmtId="0" fontId="20" fillId="0" borderId="7" xfId="0" applyFont="1" applyBorder="1" applyAlignment="1" applyProtection="1">
      <alignment horizontal="center" vertical="center"/>
    </xf>
    <xf numFmtId="0" fontId="20" fillId="0" borderId="5" xfId="0" applyFont="1" applyBorder="1" applyAlignment="1" applyProtection="1">
      <alignment horizontal="center" vertical="center"/>
    </xf>
    <xf numFmtId="0" fontId="20" fillId="0" borderId="10" xfId="0" applyFont="1" applyBorder="1" applyAlignment="1" applyProtection="1">
      <alignment horizontal="center" vertical="center"/>
    </xf>
    <xf numFmtId="4" fontId="19" fillId="0" borderId="7" xfId="0" applyNumberFormat="1" applyFont="1" applyBorder="1" applyAlignment="1" applyProtection="1">
      <alignment horizontal="center" vertical="center"/>
      <protection locked="0"/>
    </xf>
    <xf numFmtId="4" fontId="19" fillId="0" borderId="5" xfId="0" applyNumberFormat="1" applyFont="1" applyBorder="1" applyAlignment="1" applyProtection="1">
      <alignment horizontal="center" vertical="center"/>
      <protection locked="0"/>
    </xf>
    <xf numFmtId="4" fontId="20" fillId="0" borderId="8" xfId="0" applyNumberFormat="1" applyFont="1" applyBorder="1" applyAlignment="1" applyProtection="1">
      <alignment horizontal="center" vertical="center"/>
    </xf>
    <xf numFmtId="4" fontId="20" fillId="0" borderId="11" xfId="0" applyNumberFormat="1" applyFont="1" applyBorder="1" applyAlignment="1" applyProtection="1">
      <alignment horizontal="center" vertical="center"/>
    </xf>
    <xf numFmtId="0" fontId="16" fillId="2" borderId="35" xfId="1" applyFont="1" applyFill="1" applyBorder="1" applyAlignment="1" applyProtection="1">
      <alignment horizontal="left" vertical="center" wrapText="1"/>
    </xf>
    <xf numFmtId="0" fontId="16" fillId="2" borderId="36" xfId="1" applyFont="1" applyFill="1" applyBorder="1" applyAlignment="1" applyProtection="1">
      <alignment horizontal="left" vertical="center" wrapText="1"/>
    </xf>
    <xf numFmtId="0" fontId="16" fillId="2" borderId="29" xfId="1" applyFont="1" applyFill="1" applyBorder="1" applyAlignment="1" applyProtection="1">
      <alignment horizontal="left" vertical="center" wrapText="1"/>
    </xf>
    <xf numFmtId="0" fontId="16" fillId="2" borderId="30" xfId="1" applyFont="1" applyFill="1" applyBorder="1" applyAlignment="1" applyProtection="1">
      <alignment horizontal="left" vertical="center" wrapText="1"/>
    </xf>
    <xf numFmtId="49" fontId="31" fillId="0" borderId="22" xfId="0" applyNumberFormat="1" applyFont="1" applyBorder="1" applyAlignment="1" applyProtection="1">
      <alignment horizontal="center" vertical="top"/>
    </xf>
    <xf numFmtId="49" fontId="31" fillId="0" borderId="24" xfId="0" applyNumberFormat="1" applyFont="1" applyBorder="1" applyAlignment="1" applyProtection="1">
      <alignment horizontal="center" vertical="top"/>
    </xf>
    <xf numFmtId="0" fontId="12" fillId="4" borderId="19" xfId="1" applyFont="1" applyFill="1" applyBorder="1" applyAlignment="1" applyProtection="1">
      <alignment horizontal="left" vertical="center" wrapText="1"/>
    </xf>
    <xf numFmtId="0" fontId="12" fillId="4" borderId="27" xfId="1" applyFont="1" applyFill="1" applyBorder="1" applyAlignment="1" applyProtection="1">
      <alignment horizontal="left" vertical="center" wrapText="1"/>
    </xf>
    <xf numFmtId="0" fontId="21" fillId="0" borderId="9" xfId="0" applyFont="1" applyBorder="1" applyAlignment="1" applyProtection="1">
      <alignment horizontal="left" vertical="center"/>
    </xf>
    <xf numFmtId="0" fontId="51" fillId="0" borderId="1" xfId="1" applyFont="1" applyBorder="1" applyAlignment="1" applyProtection="1">
      <alignment horizontal="center" vertical="center" wrapText="1"/>
    </xf>
    <xf numFmtId="0" fontId="51" fillId="0" borderId="1" xfId="1" applyFont="1" applyBorder="1" applyAlignment="1" applyProtection="1">
      <alignment horizontal="center" vertical="center"/>
    </xf>
    <xf numFmtId="49" fontId="20" fillId="0" borderId="22" xfId="0" applyNumberFormat="1" applyFont="1" applyBorder="1" applyAlignment="1" applyProtection="1">
      <alignment horizontal="center" vertical="top"/>
    </xf>
    <xf numFmtId="49" fontId="20" fillId="0" borderId="24" xfId="0" applyNumberFormat="1" applyFont="1" applyBorder="1" applyAlignment="1" applyProtection="1">
      <alignment horizontal="center" vertical="top"/>
    </xf>
    <xf numFmtId="49" fontId="20" fillId="0" borderId="20" xfId="0" applyNumberFormat="1" applyFont="1" applyBorder="1" applyAlignment="1" applyProtection="1">
      <alignment horizontal="center" vertical="top"/>
    </xf>
    <xf numFmtId="4" fontId="19" fillId="0" borderId="10" xfId="0" applyNumberFormat="1" applyFont="1" applyBorder="1" applyAlignment="1" applyProtection="1">
      <alignment horizontal="center" vertical="center"/>
      <protection locked="0"/>
    </xf>
  </cellXfs>
  <cellStyles count="6">
    <cellStyle name="Comma 2" xfId="2" xr:uid="{D5C3D206-D686-4CEA-89BF-9A3E13FF5696}"/>
    <cellStyle name="Normal" xfId="0" builtinId="0"/>
    <cellStyle name="Normal 2" xfId="3" xr:uid="{D4DB2EA9-2798-45FA-A9EF-14CD85B98A07}"/>
    <cellStyle name="Normal_Provjera  FRM2002-H05 - LOT 16" xfId="1" xr:uid="{CACB2D7F-A62A-4C6B-8777-0CAEC0BE5C48}"/>
    <cellStyle name="Normal_Tender rad elek" xfId="4" xr:uid="{BB58B6EE-32B1-4290-9CEE-6D5B8CFD1CF6}"/>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DEB37-6933-4170-8E22-A9D2E1FD4B6D}">
  <dimension ref="A1:I279"/>
  <sheetViews>
    <sheetView tabSelected="1" view="pageBreakPreview" zoomScaleNormal="100" zoomScaleSheetLayoutView="100" workbookViewId="0">
      <selection sqref="A1:F1"/>
    </sheetView>
  </sheetViews>
  <sheetFormatPr defaultRowHeight="14.4"/>
  <cols>
    <col min="1" max="1" width="5.88671875" style="171" customWidth="1"/>
    <col min="2" max="2" width="57.6640625" style="171" customWidth="1"/>
    <col min="3" max="3" width="9" style="172" customWidth="1"/>
    <col min="4" max="4" width="9.109375" style="171" customWidth="1"/>
    <col min="5" max="5" width="12.88671875" style="173" customWidth="1"/>
    <col min="6" max="6" width="21.44140625" style="171" customWidth="1"/>
    <col min="7" max="7" width="15" style="3" customWidth="1"/>
    <col min="8" max="8" width="13.6640625" style="3" customWidth="1"/>
    <col min="9" max="9" width="11.88671875" style="3" customWidth="1"/>
    <col min="10" max="11" width="8.88671875" style="3"/>
    <col min="12" max="12" width="10.33203125" style="3" customWidth="1"/>
    <col min="13" max="16384" width="8.88671875" style="3"/>
  </cols>
  <sheetData>
    <row r="1" spans="1:8" ht="75.599999999999994" customHeight="1">
      <c r="A1" s="241" t="s">
        <v>205</v>
      </c>
      <c r="B1" s="242"/>
      <c r="C1" s="242"/>
      <c r="D1" s="242"/>
      <c r="E1" s="242"/>
      <c r="F1" s="242"/>
      <c r="G1" s="2"/>
      <c r="H1" s="2"/>
    </row>
    <row r="2" spans="1:8" ht="398.4" customHeight="1">
      <c r="A2" s="202" t="s">
        <v>206</v>
      </c>
      <c r="B2" s="203"/>
      <c r="C2" s="203"/>
      <c r="D2" s="203"/>
      <c r="E2" s="203"/>
      <c r="F2" s="203"/>
      <c r="G2" s="2"/>
      <c r="H2" s="2"/>
    </row>
    <row r="3" spans="1:8" s="8" customFormat="1" ht="53.25" customHeight="1">
      <c r="A3" s="4" t="s">
        <v>187</v>
      </c>
      <c r="B3" s="5" t="s">
        <v>188</v>
      </c>
      <c r="C3" s="5" t="s">
        <v>189</v>
      </c>
      <c r="D3" s="5" t="s">
        <v>190</v>
      </c>
      <c r="E3" s="5" t="s">
        <v>191</v>
      </c>
      <c r="F3" s="6" t="s">
        <v>192</v>
      </c>
      <c r="G3" s="7"/>
      <c r="H3" s="7"/>
    </row>
    <row r="4" spans="1:8" s="11" customFormat="1" ht="30" customHeight="1">
      <c r="A4" s="9" t="s">
        <v>0</v>
      </c>
      <c r="B4" s="234" t="s">
        <v>23</v>
      </c>
      <c r="C4" s="234"/>
      <c r="D4" s="234"/>
      <c r="E4" s="234"/>
      <c r="F4" s="235"/>
      <c r="G4" s="10"/>
    </row>
    <row r="5" spans="1:8" s="11" customFormat="1" ht="13.8">
      <c r="A5" s="12"/>
      <c r="B5" s="13"/>
      <c r="C5" s="14"/>
      <c r="D5" s="14"/>
      <c r="E5" s="180"/>
      <c r="F5" s="16"/>
      <c r="G5" s="10"/>
    </row>
    <row r="6" spans="1:8" s="11" customFormat="1" ht="54" customHeight="1">
      <c r="A6" s="17" t="s">
        <v>1</v>
      </c>
      <c r="B6" s="18" t="s">
        <v>24</v>
      </c>
      <c r="C6" s="19"/>
      <c r="D6" s="20"/>
      <c r="E6" s="181"/>
      <c r="F6" s="21"/>
      <c r="G6" s="10"/>
    </row>
    <row r="7" spans="1:8" s="11" customFormat="1" ht="150.75" customHeight="1">
      <c r="A7" s="22" t="s">
        <v>9</v>
      </c>
      <c r="B7" s="23" t="s">
        <v>25</v>
      </c>
      <c r="C7" s="24"/>
      <c r="D7" s="25"/>
      <c r="E7" s="182"/>
      <c r="F7" s="26"/>
      <c r="G7" s="240"/>
    </row>
    <row r="8" spans="1:8" s="11" customFormat="1" ht="102.75" customHeight="1">
      <c r="A8" s="27" t="s">
        <v>26</v>
      </c>
      <c r="B8" s="28" t="s">
        <v>27</v>
      </c>
      <c r="C8" s="24"/>
      <c r="D8" s="29"/>
      <c r="E8" s="183"/>
      <c r="F8" s="30"/>
      <c r="G8" s="240"/>
    </row>
    <row r="9" spans="1:8" s="11" customFormat="1" ht="16.5" customHeight="1">
      <c r="A9" s="31"/>
      <c r="B9" s="32" t="s">
        <v>28</v>
      </c>
      <c r="C9" s="33" t="s">
        <v>21</v>
      </c>
      <c r="D9" s="34">
        <v>1</v>
      </c>
      <c r="E9" s="184"/>
      <c r="F9" s="35">
        <f>D9*E9</f>
        <v>0</v>
      </c>
      <c r="G9" s="36"/>
    </row>
    <row r="10" spans="1:8" s="11" customFormat="1" ht="213" customHeight="1">
      <c r="A10" s="22" t="s">
        <v>11</v>
      </c>
      <c r="B10" s="37" t="s">
        <v>29</v>
      </c>
      <c r="C10" s="19"/>
      <c r="D10" s="19"/>
      <c r="E10" s="185"/>
      <c r="F10" s="21"/>
      <c r="G10" s="10"/>
    </row>
    <row r="11" spans="1:8" s="11" customFormat="1" ht="79.5" customHeight="1">
      <c r="A11" s="38" t="s">
        <v>30</v>
      </c>
      <c r="B11" s="39" t="s">
        <v>31</v>
      </c>
      <c r="C11" s="14"/>
      <c r="D11" s="19"/>
      <c r="E11" s="186"/>
      <c r="F11" s="40"/>
      <c r="G11" s="10"/>
    </row>
    <row r="12" spans="1:8" s="11" customFormat="1" ht="16.5" customHeight="1">
      <c r="A12" s="32"/>
      <c r="B12" s="32" t="s">
        <v>22</v>
      </c>
      <c r="C12" s="41" t="s">
        <v>3</v>
      </c>
      <c r="D12" s="42">
        <v>33</v>
      </c>
      <c r="E12" s="187"/>
      <c r="F12" s="42">
        <f t="shared" ref="F12" si="0">+E12*D12</f>
        <v>0</v>
      </c>
      <c r="G12" s="10"/>
    </row>
    <row r="13" spans="1:8" s="11" customFormat="1" ht="81.75" customHeight="1">
      <c r="A13" s="38" t="s">
        <v>32</v>
      </c>
      <c r="B13" s="43" t="s">
        <v>33</v>
      </c>
      <c r="C13" s="19"/>
      <c r="D13" s="20"/>
      <c r="E13" s="188"/>
      <c r="F13" s="40"/>
      <c r="G13" s="10"/>
    </row>
    <row r="14" spans="1:8" s="11" customFormat="1" ht="16.5" customHeight="1">
      <c r="A14" s="32"/>
      <c r="B14" s="32" t="s">
        <v>22</v>
      </c>
      <c r="C14" s="41" t="s">
        <v>3</v>
      </c>
      <c r="D14" s="42">
        <v>65</v>
      </c>
      <c r="E14" s="187"/>
      <c r="F14" s="42">
        <f t="shared" ref="F14:F26" si="1">+E14*D14</f>
        <v>0</v>
      </c>
      <c r="G14" s="10"/>
    </row>
    <row r="15" spans="1:8" s="11" customFormat="1" ht="104.25" customHeight="1">
      <c r="A15" s="45" t="s">
        <v>34</v>
      </c>
      <c r="B15" s="39" t="s">
        <v>35</v>
      </c>
      <c r="C15" s="14"/>
      <c r="D15" s="19"/>
      <c r="E15" s="189"/>
      <c r="F15" s="46"/>
      <c r="G15" s="10"/>
    </row>
    <row r="16" spans="1:8" s="11" customFormat="1" ht="16.5" customHeight="1">
      <c r="A16" s="32"/>
      <c r="B16" s="32" t="s">
        <v>22</v>
      </c>
      <c r="C16" s="41" t="s">
        <v>3</v>
      </c>
      <c r="D16" s="42">
        <v>5</v>
      </c>
      <c r="E16" s="187"/>
      <c r="F16" s="42">
        <f t="shared" ref="F16" si="2">+E16*D16</f>
        <v>0</v>
      </c>
      <c r="G16" s="10"/>
    </row>
    <row r="17" spans="1:7" s="11" customFormat="1" ht="87" customHeight="1">
      <c r="A17" s="38" t="s">
        <v>36</v>
      </c>
      <c r="B17" s="39" t="s">
        <v>37</v>
      </c>
      <c r="C17" s="19"/>
      <c r="D17" s="47"/>
      <c r="E17" s="188"/>
      <c r="F17" s="40"/>
      <c r="G17" s="10"/>
    </row>
    <row r="18" spans="1:7" s="11" customFormat="1" ht="16.5" customHeight="1">
      <c r="A18" s="32"/>
      <c r="B18" s="32" t="s">
        <v>22</v>
      </c>
      <c r="C18" s="41" t="s">
        <v>3</v>
      </c>
      <c r="D18" s="42">
        <v>4</v>
      </c>
      <c r="E18" s="187"/>
      <c r="F18" s="42">
        <f t="shared" si="1"/>
        <v>0</v>
      </c>
      <c r="G18" s="10"/>
    </row>
    <row r="19" spans="1:7" s="11" customFormat="1" ht="80.25" customHeight="1">
      <c r="A19" s="22" t="s">
        <v>38</v>
      </c>
      <c r="B19" s="43" t="s">
        <v>39</v>
      </c>
      <c r="C19" s="19"/>
      <c r="D19" s="47"/>
      <c r="E19" s="189"/>
      <c r="F19" s="48"/>
      <c r="G19" s="10"/>
    </row>
    <row r="20" spans="1:7" s="11" customFormat="1" ht="16.5" customHeight="1">
      <c r="A20" s="32"/>
      <c r="B20" s="32" t="s">
        <v>22</v>
      </c>
      <c r="C20" s="41" t="s">
        <v>3</v>
      </c>
      <c r="D20" s="42">
        <v>7</v>
      </c>
      <c r="E20" s="187"/>
      <c r="F20" s="42">
        <f t="shared" ref="F20" si="3">+E20*D20</f>
        <v>0</v>
      </c>
      <c r="G20" s="10"/>
    </row>
    <row r="21" spans="1:7" s="11" customFormat="1" ht="93.75" customHeight="1">
      <c r="A21" s="38" t="s">
        <v>40</v>
      </c>
      <c r="B21" s="39" t="s">
        <v>41</v>
      </c>
      <c r="C21" s="19"/>
      <c r="D21" s="14"/>
      <c r="E21" s="189"/>
      <c r="F21" s="46"/>
      <c r="G21" s="10"/>
    </row>
    <row r="22" spans="1:7" s="11" customFormat="1" ht="16.5" customHeight="1">
      <c r="A22" s="32"/>
      <c r="B22" s="32" t="s">
        <v>22</v>
      </c>
      <c r="C22" s="41" t="s">
        <v>3</v>
      </c>
      <c r="D22" s="42">
        <v>23</v>
      </c>
      <c r="E22" s="187"/>
      <c r="F22" s="42">
        <f t="shared" si="1"/>
        <v>0</v>
      </c>
      <c r="G22" s="10"/>
    </row>
    <row r="23" spans="1:7" s="11" customFormat="1" ht="141" customHeight="1">
      <c r="A23" s="38" t="s">
        <v>42</v>
      </c>
      <c r="B23" s="43" t="s">
        <v>43</v>
      </c>
      <c r="C23" s="20"/>
      <c r="D23" s="20"/>
      <c r="E23" s="190"/>
      <c r="F23" s="50"/>
      <c r="G23" s="51"/>
    </row>
    <row r="24" spans="1:7" s="11" customFormat="1" ht="16.5" customHeight="1">
      <c r="A24" s="32"/>
      <c r="B24" s="32" t="s">
        <v>22</v>
      </c>
      <c r="C24" s="41" t="s">
        <v>3</v>
      </c>
      <c r="D24" s="42">
        <v>19</v>
      </c>
      <c r="E24" s="187"/>
      <c r="F24" s="42">
        <f t="shared" ref="F24" si="4">+E24*D24</f>
        <v>0</v>
      </c>
      <c r="G24" s="10"/>
    </row>
    <row r="25" spans="1:7" s="11" customFormat="1" ht="48" customHeight="1">
      <c r="A25" s="45" t="s">
        <v>44</v>
      </c>
      <c r="B25" s="39" t="s">
        <v>45</v>
      </c>
      <c r="C25" s="19"/>
      <c r="D25" s="19"/>
      <c r="E25" s="189"/>
      <c r="F25" s="40"/>
      <c r="G25" s="10"/>
    </row>
    <row r="26" spans="1:7" s="11" customFormat="1" ht="16.5" customHeight="1">
      <c r="A26" s="32"/>
      <c r="B26" s="32" t="s">
        <v>22</v>
      </c>
      <c r="C26" s="41" t="s">
        <v>3</v>
      </c>
      <c r="D26" s="42">
        <v>35</v>
      </c>
      <c r="E26" s="187"/>
      <c r="F26" s="42">
        <f t="shared" si="1"/>
        <v>0</v>
      </c>
      <c r="G26" s="10"/>
    </row>
    <row r="27" spans="1:7" s="11" customFormat="1" ht="114" customHeight="1">
      <c r="A27" s="38" t="s">
        <v>46</v>
      </c>
      <c r="B27" s="39" t="s">
        <v>47</v>
      </c>
      <c r="C27" s="19"/>
      <c r="D27" s="14"/>
      <c r="E27" s="189"/>
      <c r="F27" s="40"/>
      <c r="G27" s="36"/>
    </row>
    <row r="28" spans="1:7" s="11" customFormat="1" ht="16.5" customHeight="1">
      <c r="A28" s="32"/>
      <c r="B28" s="32" t="s">
        <v>22</v>
      </c>
      <c r="C28" s="41" t="s">
        <v>3</v>
      </c>
      <c r="D28" s="42">
        <v>9</v>
      </c>
      <c r="E28" s="187"/>
      <c r="F28" s="42">
        <f t="shared" ref="F28" si="5">+E28*D28</f>
        <v>0</v>
      </c>
      <c r="G28" s="10"/>
    </row>
    <row r="29" spans="1:7" s="11" customFormat="1" ht="13.8">
      <c r="A29" s="22"/>
      <c r="B29" s="43"/>
      <c r="C29" s="14"/>
      <c r="D29" s="20"/>
      <c r="E29" s="190"/>
      <c r="F29" s="46"/>
      <c r="G29" s="10"/>
    </row>
    <row r="30" spans="1:7" s="56" customFormat="1" ht="34.200000000000003" customHeight="1">
      <c r="A30" s="52"/>
      <c r="B30" s="215" t="s">
        <v>48</v>
      </c>
      <c r="C30" s="216"/>
      <c r="D30" s="216"/>
      <c r="E30" s="53"/>
      <c r="F30" s="54">
        <f>SUM(F7:F29)</f>
        <v>0</v>
      </c>
      <c r="G30" s="55"/>
    </row>
    <row r="31" spans="1:7" s="11" customFormat="1" ht="13.8">
      <c r="A31" s="22"/>
      <c r="B31" s="57"/>
      <c r="C31" s="14"/>
      <c r="D31" s="14"/>
      <c r="E31" s="15"/>
      <c r="F31" s="58"/>
      <c r="G31" s="10"/>
    </row>
    <row r="32" spans="1:7" s="11" customFormat="1" ht="32.4" customHeight="1">
      <c r="A32" s="9" t="s">
        <v>2</v>
      </c>
      <c r="B32" s="234" t="s">
        <v>49</v>
      </c>
      <c r="C32" s="234"/>
      <c r="D32" s="234"/>
      <c r="E32" s="234"/>
      <c r="F32" s="235"/>
      <c r="G32" s="10"/>
    </row>
    <row r="33" spans="1:8" s="11" customFormat="1" ht="13.8">
      <c r="A33" s="59"/>
      <c r="B33" s="13"/>
      <c r="C33" s="14"/>
      <c r="D33" s="60"/>
      <c r="E33" s="61"/>
      <c r="F33" s="16"/>
      <c r="G33" s="10"/>
    </row>
    <row r="34" spans="1:8" s="11" customFormat="1" ht="204">
      <c r="A34" s="243" t="s">
        <v>1</v>
      </c>
      <c r="B34" s="62" t="s">
        <v>50</v>
      </c>
      <c r="C34" s="20"/>
      <c r="D34" s="14"/>
      <c r="E34" s="180"/>
      <c r="F34" s="21"/>
      <c r="G34" s="10"/>
    </row>
    <row r="35" spans="1:8" s="11" customFormat="1" ht="84" customHeight="1">
      <c r="A35" s="244"/>
      <c r="B35" s="63" t="s">
        <v>51</v>
      </c>
      <c r="C35" s="14"/>
      <c r="D35" s="14"/>
      <c r="E35" s="180"/>
      <c r="F35" s="21"/>
      <c r="G35" s="10"/>
    </row>
    <row r="36" spans="1:8" s="11" customFormat="1" ht="27.75" customHeight="1">
      <c r="A36" s="245"/>
      <c r="B36" s="37" t="s">
        <v>52</v>
      </c>
      <c r="C36" s="14"/>
      <c r="D36" s="14"/>
      <c r="E36" s="191"/>
      <c r="F36" s="21"/>
      <c r="G36" s="10"/>
    </row>
    <row r="37" spans="1:8" s="11" customFormat="1" ht="311.25" customHeight="1">
      <c r="A37" s="243" t="s">
        <v>9</v>
      </c>
      <c r="B37" s="23" t="s">
        <v>53</v>
      </c>
      <c r="C37" s="225"/>
      <c r="D37" s="225"/>
      <c r="E37" s="246"/>
      <c r="F37" s="230"/>
      <c r="G37" s="214"/>
      <c r="H37" s="64"/>
    </row>
    <row r="38" spans="1:8" s="11" customFormat="1" ht="78.75" customHeight="1">
      <c r="A38" s="244"/>
      <c r="B38" s="65" t="s">
        <v>54</v>
      </c>
      <c r="C38" s="227"/>
      <c r="D38" s="227"/>
      <c r="E38" s="246"/>
      <c r="F38" s="231"/>
      <c r="G38" s="214"/>
      <c r="H38" s="66"/>
    </row>
    <row r="39" spans="1:8" s="11" customFormat="1" ht="19.5" customHeight="1">
      <c r="A39" s="32"/>
      <c r="B39" s="32" t="s">
        <v>28</v>
      </c>
      <c r="C39" s="41" t="s">
        <v>21</v>
      </c>
      <c r="D39" s="42">
        <v>1</v>
      </c>
      <c r="E39" s="187"/>
      <c r="F39" s="42">
        <f t="shared" ref="F39" si="6">+E39*D39</f>
        <v>0</v>
      </c>
      <c r="G39" s="10"/>
    </row>
    <row r="40" spans="1:8" s="11" customFormat="1" ht="234" customHeight="1">
      <c r="A40" s="38" t="s">
        <v>11</v>
      </c>
      <c r="B40" s="23" t="s">
        <v>55</v>
      </c>
      <c r="C40" s="20"/>
      <c r="D40" s="20"/>
      <c r="E40" s="190"/>
      <c r="F40" s="50"/>
      <c r="G40" s="10"/>
    </row>
    <row r="41" spans="1:8" s="11" customFormat="1" ht="19.5" customHeight="1">
      <c r="A41" s="32"/>
      <c r="B41" s="32" t="s">
        <v>28</v>
      </c>
      <c r="C41" s="41" t="s">
        <v>21</v>
      </c>
      <c r="D41" s="42">
        <v>1</v>
      </c>
      <c r="E41" s="187"/>
      <c r="F41" s="42">
        <f t="shared" ref="F41:F57" si="7">+E41*D41</f>
        <v>0</v>
      </c>
      <c r="G41" s="10"/>
    </row>
    <row r="42" spans="1:8" s="11" customFormat="1" ht="324.75" customHeight="1">
      <c r="A42" s="45" t="s">
        <v>12</v>
      </c>
      <c r="B42" s="23" t="s">
        <v>56</v>
      </c>
      <c r="C42" s="20"/>
      <c r="D42" s="19"/>
      <c r="E42" s="190"/>
      <c r="F42" s="40"/>
      <c r="G42" s="10"/>
    </row>
    <row r="43" spans="1:8" s="11" customFormat="1" ht="19.5" customHeight="1">
      <c r="A43" s="32"/>
      <c r="B43" s="32" t="s">
        <v>28</v>
      </c>
      <c r="C43" s="41" t="s">
        <v>21</v>
      </c>
      <c r="D43" s="42">
        <v>1</v>
      </c>
      <c r="E43" s="187"/>
      <c r="F43" s="42">
        <f t="shared" ref="F43" si="8">+E43*D43</f>
        <v>0</v>
      </c>
      <c r="G43" s="10"/>
    </row>
    <row r="44" spans="1:8" s="11" customFormat="1" ht="246" customHeight="1">
      <c r="A44" s="38" t="s">
        <v>13</v>
      </c>
      <c r="B44" s="67" t="s">
        <v>57</v>
      </c>
      <c r="C44" s="19"/>
      <c r="D44" s="19"/>
      <c r="E44" s="189"/>
      <c r="F44" s="48"/>
      <c r="G44" s="68"/>
    </row>
    <row r="45" spans="1:8" s="11" customFormat="1" ht="19.5" customHeight="1">
      <c r="A45" s="32"/>
      <c r="B45" s="32" t="s">
        <v>28</v>
      </c>
      <c r="C45" s="41" t="s">
        <v>21</v>
      </c>
      <c r="D45" s="42">
        <v>1</v>
      </c>
      <c r="E45" s="187"/>
      <c r="F45" s="42">
        <f t="shared" si="7"/>
        <v>0</v>
      </c>
      <c r="G45" s="10"/>
    </row>
    <row r="46" spans="1:8" s="11" customFormat="1" ht="278.25" customHeight="1">
      <c r="A46" s="38" t="s">
        <v>14</v>
      </c>
      <c r="B46" s="67" t="s">
        <v>58</v>
      </c>
      <c r="C46" s="20"/>
      <c r="D46" s="19"/>
      <c r="E46" s="189"/>
      <c r="F46" s="40"/>
      <c r="G46" s="69"/>
    </row>
    <row r="47" spans="1:8" s="11" customFormat="1" ht="19.5" customHeight="1">
      <c r="A47" s="32"/>
      <c r="B47" s="32" t="s">
        <v>28</v>
      </c>
      <c r="C47" s="41" t="s">
        <v>21</v>
      </c>
      <c r="D47" s="42">
        <v>1</v>
      </c>
      <c r="E47" s="187"/>
      <c r="F47" s="42">
        <f t="shared" ref="F47" si="9">+E47*D47</f>
        <v>0</v>
      </c>
      <c r="G47" s="10"/>
    </row>
    <row r="48" spans="1:8" s="11" customFormat="1" ht="277.5" customHeight="1">
      <c r="A48" s="22" t="s">
        <v>15</v>
      </c>
      <c r="B48" s="23" t="s">
        <v>59</v>
      </c>
      <c r="C48" s="19"/>
      <c r="D48" s="14"/>
      <c r="E48" s="188"/>
      <c r="F48" s="50"/>
      <c r="G48" s="70"/>
    </row>
    <row r="49" spans="1:7" s="11" customFormat="1" ht="19.5" customHeight="1">
      <c r="A49" s="32"/>
      <c r="B49" s="32" t="s">
        <v>28</v>
      </c>
      <c r="C49" s="41" t="s">
        <v>21</v>
      </c>
      <c r="D49" s="42">
        <v>1</v>
      </c>
      <c r="E49" s="187"/>
      <c r="F49" s="42">
        <f t="shared" si="7"/>
        <v>0</v>
      </c>
      <c r="G49" s="10"/>
    </row>
    <row r="50" spans="1:7" s="11" customFormat="1" ht="258.75" customHeight="1">
      <c r="A50" s="22" t="s">
        <v>16</v>
      </c>
      <c r="B50" s="67" t="s">
        <v>60</v>
      </c>
      <c r="C50" s="19"/>
      <c r="D50" s="19"/>
      <c r="E50" s="190"/>
      <c r="F50" s="40"/>
      <c r="G50" s="70"/>
    </row>
    <row r="51" spans="1:7" s="11" customFormat="1" ht="19.5" customHeight="1">
      <c r="A51" s="32"/>
      <c r="B51" s="32" t="s">
        <v>28</v>
      </c>
      <c r="C51" s="41" t="s">
        <v>21</v>
      </c>
      <c r="D51" s="42">
        <v>1</v>
      </c>
      <c r="E51" s="187"/>
      <c r="F51" s="42">
        <f t="shared" ref="F51" si="10">+E51*D51</f>
        <v>0</v>
      </c>
      <c r="G51" s="10"/>
    </row>
    <row r="52" spans="1:7" s="11" customFormat="1" ht="245.25" customHeight="1">
      <c r="A52" s="22" t="s">
        <v>61</v>
      </c>
      <c r="B52" s="63" t="s">
        <v>62</v>
      </c>
      <c r="C52" s="14"/>
      <c r="D52" s="14"/>
      <c r="E52" s="189"/>
      <c r="F52" s="40"/>
      <c r="G52" s="10"/>
    </row>
    <row r="53" spans="1:7" s="11" customFormat="1" ht="19.5" customHeight="1">
      <c r="A53" s="32"/>
      <c r="B53" s="32" t="s">
        <v>28</v>
      </c>
      <c r="C53" s="41" t="s">
        <v>21</v>
      </c>
      <c r="D53" s="42">
        <v>1</v>
      </c>
      <c r="E53" s="187"/>
      <c r="F53" s="42">
        <f t="shared" si="7"/>
        <v>0</v>
      </c>
      <c r="G53" s="10"/>
    </row>
    <row r="54" spans="1:7" s="11" customFormat="1" ht="246" customHeight="1">
      <c r="A54" s="38" t="s">
        <v>63</v>
      </c>
      <c r="B54" s="67" t="s">
        <v>64</v>
      </c>
      <c r="C54" s="19"/>
      <c r="D54" s="19"/>
      <c r="E54" s="188"/>
      <c r="F54" s="46"/>
      <c r="G54" s="10"/>
    </row>
    <row r="55" spans="1:7" s="11" customFormat="1" ht="19.5" customHeight="1">
      <c r="A55" s="32"/>
      <c r="B55" s="32" t="s">
        <v>28</v>
      </c>
      <c r="C55" s="41" t="s">
        <v>21</v>
      </c>
      <c r="D55" s="42">
        <v>1</v>
      </c>
      <c r="E55" s="187"/>
      <c r="F55" s="42">
        <f t="shared" ref="F55" si="11">+E55*D55</f>
        <v>0</v>
      </c>
      <c r="G55" s="10"/>
    </row>
    <row r="56" spans="1:7" s="11" customFormat="1" ht="248.25" customHeight="1">
      <c r="A56" s="22" t="s">
        <v>65</v>
      </c>
      <c r="B56" s="23" t="s">
        <v>66</v>
      </c>
      <c r="C56" s="20"/>
      <c r="D56" s="19"/>
      <c r="E56" s="189"/>
      <c r="F56" s="40"/>
      <c r="G56" s="10"/>
    </row>
    <row r="57" spans="1:7" s="11" customFormat="1" ht="19.5" customHeight="1">
      <c r="A57" s="32"/>
      <c r="B57" s="32" t="s">
        <v>28</v>
      </c>
      <c r="C57" s="41" t="s">
        <v>21</v>
      </c>
      <c r="D57" s="42">
        <v>1</v>
      </c>
      <c r="E57" s="187"/>
      <c r="F57" s="42">
        <f t="shared" si="7"/>
        <v>0</v>
      </c>
      <c r="G57" s="10"/>
    </row>
    <row r="58" spans="1:7" s="11" customFormat="1" ht="236.25" customHeight="1">
      <c r="A58" s="22" t="s">
        <v>67</v>
      </c>
      <c r="B58" s="23" t="s">
        <v>68</v>
      </c>
      <c r="C58" s="20"/>
      <c r="D58" s="14"/>
      <c r="E58" s="188"/>
      <c r="F58" s="46"/>
      <c r="G58" s="10"/>
    </row>
    <row r="59" spans="1:7" s="11" customFormat="1" ht="19.5" customHeight="1">
      <c r="A59" s="32"/>
      <c r="B59" s="32" t="s">
        <v>28</v>
      </c>
      <c r="C59" s="41" t="s">
        <v>21</v>
      </c>
      <c r="D59" s="42">
        <v>1</v>
      </c>
      <c r="E59" s="187"/>
      <c r="F59" s="42">
        <f t="shared" ref="F59" si="12">+E59*D59</f>
        <v>0</v>
      </c>
      <c r="G59" s="10"/>
    </row>
    <row r="60" spans="1:7" s="11" customFormat="1" ht="13.8">
      <c r="A60" s="22"/>
      <c r="B60" s="43"/>
      <c r="C60" s="20"/>
      <c r="D60" s="20"/>
      <c r="E60" s="190"/>
      <c r="F60" s="50"/>
      <c r="G60" s="10"/>
    </row>
    <row r="61" spans="1:7" s="11" customFormat="1" ht="27.75" customHeight="1">
      <c r="A61" s="71"/>
      <c r="B61" s="238" t="s">
        <v>69</v>
      </c>
      <c r="C61" s="239"/>
      <c r="D61" s="239"/>
      <c r="E61" s="72"/>
      <c r="F61" s="73">
        <f>SUM(F33:F60)</f>
        <v>0</v>
      </c>
      <c r="G61" s="74"/>
    </row>
    <row r="62" spans="1:7" s="11" customFormat="1" ht="13.8">
      <c r="A62" s="22"/>
      <c r="B62" s="43"/>
      <c r="C62" s="20"/>
      <c r="D62" s="20"/>
      <c r="E62" s="49"/>
      <c r="F62" s="50"/>
      <c r="G62" s="10"/>
    </row>
    <row r="63" spans="1:7" s="11" customFormat="1" ht="31.2" customHeight="1">
      <c r="A63" s="9" t="s">
        <v>5</v>
      </c>
      <c r="B63" s="234" t="s">
        <v>70</v>
      </c>
      <c r="C63" s="234"/>
      <c r="D63" s="234"/>
      <c r="E63" s="234"/>
      <c r="F63" s="235"/>
      <c r="G63" s="10"/>
    </row>
    <row r="64" spans="1:7" s="11" customFormat="1" ht="16.5" customHeight="1">
      <c r="A64" s="75"/>
      <c r="B64" s="76"/>
      <c r="C64" s="76"/>
      <c r="D64" s="76"/>
      <c r="E64" s="192"/>
      <c r="F64" s="77"/>
      <c r="G64" s="10"/>
    </row>
    <row r="65" spans="1:7" s="11" customFormat="1" ht="307.5" customHeight="1">
      <c r="A65" s="12" t="s">
        <v>1</v>
      </c>
      <c r="B65" s="78" t="s">
        <v>71</v>
      </c>
      <c r="C65" s="79"/>
      <c r="D65" s="79"/>
      <c r="E65" s="193"/>
      <c r="F65" s="80"/>
      <c r="G65" s="51"/>
    </row>
    <row r="66" spans="1:7" s="11" customFormat="1" ht="162" customHeight="1">
      <c r="A66" s="81"/>
      <c r="B66" s="82" t="s">
        <v>72</v>
      </c>
      <c r="C66" s="76"/>
      <c r="D66" s="76"/>
      <c r="E66" s="194"/>
      <c r="F66" s="80"/>
      <c r="G66" s="51"/>
    </row>
    <row r="67" spans="1:7" s="11" customFormat="1" ht="114.75" customHeight="1">
      <c r="A67" s="81"/>
      <c r="B67" s="83" t="s">
        <v>73</v>
      </c>
      <c r="C67" s="76"/>
      <c r="D67" s="76"/>
      <c r="E67" s="194"/>
      <c r="F67" s="80"/>
      <c r="G67" s="51"/>
    </row>
    <row r="68" spans="1:7" s="11" customFormat="1" ht="57.75" customHeight="1">
      <c r="A68" s="22" t="s">
        <v>9</v>
      </c>
      <c r="B68" s="84" t="s">
        <v>74</v>
      </c>
      <c r="C68" s="20"/>
      <c r="D68" s="20"/>
      <c r="E68" s="190"/>
      <c r="F68" s="50"/>
      <c r="G68" s="85"/>
    </row>
    <row r="69" spans="1:7" s="11" customFormat="1" ht="15.75" customHeight="1">
      <c r="A69" s="86"/>
      <c r="B69" s="87" t="s">
        <v>4</v>
      </c>
      <c r="C69" s="88"/>
      <c r="D69" s="34"/>
      <c r="E69" s="184"/>
      <c r="F69" s="35"/>
      <c r="G69" s="85"/>
    </row>
    <row r="70" spans="1:7" s="11" customFormat="1" ht="13.8">
      <c r="A70" s="86"/>
      <c r="B70" s="89" t="s">
        <v>75</v>
      </c>
      <c r="C70" s="88" t="s">
        <v>10</v>
      </c>
      <c r="D70" s="34">
        <v>800</v>
      </c>
      <c r="E70" s="184"/>
      <c r="F70" s="35">
        <f t="shared" ref="F70:F89" si="13">+E70*D70</f>
        <v>0</v>
      </c>
      <c r="G70" s="10"/>
    </row>
    <row r="71" spans="1:7" s="11" customFormat="1" ht="13.8">
      <c r="A71" s="86"/>
      <c r="B71" s="89" t="s">
        <v>76</v>
      </c>
      <c r="C71" s="88" t="s">
        <v>10</v>
      </c>
      <c r="D71" s="34">
        <v>1500</v>
      </c>
      <c r="E71" s="184"/>
      <c r="F71" s="35">
        <f t="shared" si="13"/>
        <v>0</v>
      </c>
      <c r="G71" s="10"/>
    </row>
    <row r="72" spans="1:7" s="11" customFormat="1" ht="13.8">
      <c r="A72" s="86"/>
      <c r="B72" s="89" t="s">
        <v>77</v>
      </c>
      <c r="C72" s="88" t="s">
        <v>10</v>
      </c>
      <c r="D72" s="34">
        <v>120</v>
      </c>
      <c r="E72" s="184"/>
      <c r="F72" s="35">
        <f t="shared" si="13"/>
        <v>0</v>
      </c>
      <c r="G72" s="10"/>
    </row>
    <row r="73" spans="1:7" s="11" customFormat="1" ht="13.8">
      <c r="A73" s="86"/>
      <c r="B73" s="89" t="s">
        <v>78</v>
      </c>
      <c r="C73" s="88" t="s">
        <v>10</v>
      </c>
      <c r="D73" s="34">
        <v>200</v>
      </c>
      <c r="E73" s="184"/>
      <c r="F73" s="35">
        <f t="shared" si="13"/>
        <v>0</v>
      </c>
      <c r="G73" s="10"/>
    </row>
    <row r="74" spans="1:7" s="11" customFormat="1" ht="13.8">
      <c r="A74" s="86"/>
      <c r="B74" s="89" t="s">
        <v>79</v>
      </c>
      <c r="C74" s="88" t="s">
        <v>10</v>
      </c>
      <c r="D74" s="34">
        <v>50</v>
      </c>
      <c r="E74" s="184"/>
      <c r="F74" s="35">
        <f t="shared" si="13"/>
        <v>0</v>
      </c>
      <c r="G74" s="10"/>
    </row>
    <row r="75" spans="1:7" s="11" customFormat="1" ht="13.8">
      <c r="A75" s="86"/>
      <c r="B75" s="89" t="s">
        <v>80</v>
      </c>
      <c r="C75" s="88" t="s">
        <v>10</v>
      </c>
      <c r="D75" s="34">
        <v>50</v>
      </c>
      <c r="E75" s="184"/>
      <c r="F75" s="35">
        <f t="shared" si="13"/>
        <v>0</v>
      </c>
      <c r="G75" s="10"/>
    </row>
    <row r="76" spans="1:7" s="11" customFormat="1" ht="13.8">
      <c r="A76" s="86"/>
      <c r="B76" s="89" t="s">
        <v>81</v>
      </c>
      <c r="C76" s="88" t="s">
        <v>10</v>
      </c>
      <c r="D76" s="34">
        <v>20</v>
      </c>
      <c r="E76" s="184"/>
      <c r="F76" s="35">
        <f t="shared" si="13"/>
        <v>0</v>
      </c>
      <c r="G76" s="10"/>
    </row>
    <row r="77" spans="1:7" s="11" customFormat="1" ht="13.8">
      <c r="A77" s="86"/>
      <c r="B77" s="89" t="s">
        <v>82</v>
      </c>
      <c r="C77" s="88" t="s">
        <v>10</v>
      </c>
      <c r="D77" s="34">
        <v>50</v>
      </c>
      <c r="E77" s="184"/>
      <c r="F77" s="35">
        <f t="shared" si="13"/>
        <v>0</v>
      </c>
      <c r="G77" s="10"/>
    </row>
    <row r="78" spans="1:7" s="11" customFormat="1" ht="13.8">
      <c r="A78" s="86"/>
      <c r="B78" s="89" t="s">
        <v>83</v>
      </c>
      <c r="C78" s="88" t="s">
        <v>10</v>
      </c>
      <c r="D78" s="34">
        <v>40</v>
      </c>
      <c r="E78" s="184"/>
      <c r="F78" s="35">
        <f t="shared" si="13"/>
        <v>0</v>
      </c>
      <c r="G78" s="10"/>
    </row>
    <row r="79" spans="1:7" s="11" customFormat="1" ht="20.25" customHeight="1">
      <c r="A79" s="90" t="s">
        <v>11</v>
      </c>
      <c r="B79" s="91" t="s">
        <v>84</v>
      </c>
      <c r="C79" s="47"/>
      <c r="D79" s="92"/>
      <c r="E79" s="189"/>
      <c r="F79" s="40"/>
      <c r="G79" s="10"/>
    </row>
    <row r="80" spans="1:7" s="11" customFormat="1" ht="15.75" customHeight="1">
      <c r="A80" s="86"/>
      <c r="B80" s="87" t="s">
        <v>4</v>
      </c>
      <c r="C80" s="88"/>
      <c r="D80" s="34"/>
      <c r="E80" s="184"/>
      <c r="F80" s="35"/>
      <c r="G80" s="85"/>
    </row>
    <row r="81" spans="1:7" s="11" customFormat="1" ht="13.8">
      <c r="A81" s="86"/>
      <c r="B81" s="89" t="s">
        <v>85</v>
      </c>
      <c r="C81" s="88" t="s">
        <v>10</v>
      </c>
      <c r="D81" s="34">
        <v>1500</v>
      </c>
      <c r="E81" s="184"/>
      <c r="F81" s="35">
        <f t="shared" ref="F81" si="14">+E81*D81</f>
        <v>0</v>
      </c>
      <c r="G81" s="10"/>
    </row>
    <row r="82" spans="1:7" s="11" customFormat="1" ht="13.8">
      <c r="A82" s="86"/>
      <c r="B82" s="89" t="s">
        <v>86</v>
      </c>
      <c r="C82" s="88" t="s">
        <v>10</v>
      </c>
      <c r="D82" s="34">
        <v>300</v>
      </c>
      <c r="E82" s="184"/>
      <c r="F82" s="35">
        <f t="shared" si="13"/>
        <v>0</v>
      </c>
      <c r="G82" s="10"/>
    </row>
    <row r="83" spans="1:7" s="11" customFormat="1" ht="13.8">
      <c r="A83" s="86"/>
      <c r="B83" s="89" t="s">
        <v>87</v>
      </c>
      <c r="C83" s="88" t="s">
        <v>10</v>
      </c>
      <c r="D83" s="34">
        <v>50</v>
      </c>
      <c r="E83" s="184"/>
      <c r="F83" s="35">
        <f t="shared" si="13"/>
        <v>0</v>
      </c>
      <c r="G83" s="10"/>
    </row>
    <row r="84" spans="1:7" s="11" customFormat="1" ht="16.5" customHeight="1">
      <c r="A84" s="45" t="s">
        <v>12</v>
      </c>
      <c r="B84" s="39" t="s">
        <v>88</v>
      </c>
      <c r="C84" s="47"/>
      <c r="D84" s="92"/>
      <c r="E84" s="186"/>
      <c r="F84" s="40"/>
      <c r="G84" s="10"/>
    </row>
    <row r="85" spans="1:7" s="11" customFormat="1" ht="15.75" customHeight="1">
      <c r="A85" s="86"/>
      <c r="B85" s="87" t="s">
        <v>4</v>
      </c>
      <c r="C85" s="88"/>
      <c r="D85" s="34"/>
      <c r="E85" s="184"/>
      <c r="F85" s="35"/>
      <c r="G85" s="85"/>
    </row>
    <row r="86" spans="1:7" s="11" customFormat="1" ht="13.8">
      <c r="A86" s="86"/>
      <c r="B86" s="89" t="s">
        <v>89</v>
      </c>
      <c r="C86" s="88" t="s">
        <v>10</v>
      </c>
      <c r="D86" s="34">
        <v>50</v>
      </c>
      <c r="E86" s="184"/>
      <c r="F86" s="35">
        <f t="shared" ref="F86" si="15">+E86*D86</f>
        <v>0</v>
      </c>
      <c r="G86" s="10"/>
    </row>
    <row r="87" spans="1:7" s="11" customFormat="1" ht="13.8">
      <c r="A87" s="86"/>
      <c r="B87" s="89" t="s">
        <v>90</v>
      </c>
      <c r="C87" s="88" t="s">
        <v>10</v>
      </c>
      <c r="D87" s="34">
        <v>30</v>
      </c>
      <c r="E87" s="184"/>
      <c r="F87" s="35">
        <f t="shared" si="13"/>
        <v>0</v>
      </c>
      <c r="G87" s="10"/>
    </row>
    <row r="88" spans="1:7" s="11" customFormat="1" ht="120" customHeight="1">
      <c r="A88" s="38" t="s">
        <v>13</v>
      </c>
      <c r="B88" s="93" t="s">
        <v>91</v>
      </c>
      <c r="C88" s="47"/>
      <c r="D88" s="92"/>
      <c r="E88" s="189"/>
      <c r="F88" s="46"/>
      <c r="G88" s="10"/>
    </row>
    <row r="89" spans="1:7" s="11" customFormat="1" ht="15.75" customHeight="1">
      <c r="A89" s="86"/>
      <c r="B89" s="87" t="s">
        <v>4</v>
      </c>
      <c r="C89" s="88" t="s">
        <v>10</v>
      </c>
      <c r="D89" s="34">
        <v>70</v>
      </c>
      <c r="E89" s="184"/>
      <c r="F89" s="35">
        <f t="shared" si="13"/>
        <v>0</v>
      </c>
      <c r="G89" s="85"/>
    </row>
    <row r="90" spans="1:7" s="11" customFormat="1" ht="48.6" customHeight="1">
      <c r="A90" s="45" t="s">
        <v>14</v>
      </c>
      <c r="B90" s="43" t="s">
        <v>92</v>
      </c>
      <c r="C90" s="47"/>
      <c r="D90" s="14"/>
      <c r="E90" s="189"/>
      <c r="F90" s="50"/>
      <c r="G90" s="94"/>
    </row>
    <row r="91" spans="1:7" s="11" customFormat="1" ht="15.75" customHeight="1">
      <c r="A91" s="86"/>
      <c r="B91" s="87" t="s">
        <v>4</v>
      </c>
      <c r="C91" s="88" t="s">
        <v>10</v>
      </c>
      <c r="D91" s="34">
        <v>50</v>
      </c>
      <c r="E91" s="184"/>
      <c r="F91" s="35">
        <f t="shared" ref="F91" si="16">+E91*D91</f>
        <v>0</v>
      </c>
      <c r="G91" s="85"/>
    </row>
    <row r="92" spans="1:7" s="11" customFormat="1" ht="13.8">
      <c r="A92" s="22"/>
      <c r="B92" s="43"/>
      <c r="C92" s="20"/>
      <c r="D92" s="20"/>
      <c r="E92" s="189"/>
      <c r="F92" s="50"/>
      <c r="G92" s="10"/>
    </row>
    <row r="93" spans="1:7" s="11" customFormat="1" ht="27.75" customHeight="1">
      <c r="A93" s="71"/>
      <c r="B93" s="215" t="s">
        <v>93</v>
      </c>
      <c r="C93" s="216"/>
      <c r="D93" s="216"/>
      <c r="E93" s="53"/>
      <c r="F93" s="54">
        <f>SUM(F68:F92)</f>
        <v>0</v>
      </c>
      <c r="G93" s="10"/>
    </row>
    <row r="94" spans="1:7" s="11" customFormat="1" ht="13.8">
      <c r="A94" s="22"/>
      <c r="B94" s="95"/>
      <c r="C94" s="14"/>
      <c r="D94" s="14"/>
      <c r="E94" s="44"/>
      <c r="F94" s="46"/>
      <c r="G94" s="10"/>
    </row>
    <row r="95" spans="1:7" s="11" customFormat="1" ht="30.6" customHeight="1">
      <c r="A95" s="96" t="s">
        <v>6</v>
      </c>
      <c r="B95" s="232" t="s">
        <v>94</v>
      </c>
      <c r="C95" s="232"/>
      <c r="D95" s="232"/>
      <c r="E95" s="232"/>
      <c r="F95" s="233"/>
      <c r="G95" s="10"/>
    </row>
    <row r="96" spans="1:7" s="11" customFormat="1" ht="13.8">
      <c r="A96" s="97"/>
      <c r="B96" s="76"/>
      <c r="C96" s="76"/>
      <c r="D96" s="76"/>
      <c r="E96" s="76"/>
      <c r="F96" s="80"/>
      <c r="G96" s="10"/>
    </row>
    <row r="97" spans="1:7" s="11" customFormat="1" ht="175.8" customHeight="1">
      <c r="A97" s="98" t="s">
        <v>1</v>
      </c>
      <c r="B97" s="78" t="s">
        <v>95</v>
      </c>
      <c r="C97" s="79"/>
      <c r="D97" s="79"/>
      <c r="E97" s="193"/>
      <c r="F97" s="99"/>
      <c r="G97" s="100"/>
    </row>
    <row r="98" spans="1:7" s="11" customFormat="1" ht="226.5" customHeight="1">
      <c r="A98" s="81"/>
      <c r="B98" s="101" t="s">
        <v>96</v>
      </c>
      <c r="C98" s="76"/>
      <c r="D98" s="76"/>
      <c r="E98" s="194"/>
      <c r="F98" s="80"/>
      <c r="G98" s="102"/>
    </row>
    <row r="99" spans="1:7" s="11" customFormat="1" ht="102.75" customHeight="1">
      <c r="A99" s="103"/>
      <c r="B99" s="104" t="s">
        <v>97</v>
      </c>
      <c r="C99" s="76"/>
      <c r="D99" s="76"/>
      <c r="E99" s="194"/>
      <c r="F99" s="80"/>
      <c r="G99" s="102"/>
    </row>
    <row r="100" spans="1:7" s="11" customFormat="1" ht="223.5" customHeight="1">
      <c r="A100" s="81"/>
      <c r="B100" s="105" t="s">
        <v>98</v>
      </c>
      <c r="C100" s="76"/>
      <c r="D100" s="76"/>
      <c r="E100" s="194"/>
      <c r="F100" s="80"/>
      <c r="G100" s="102"/>
    </row>
    <row r="101" spans="1:7" s="11" customFormat="1" ht="131.4" customHeight="1">
      <c r="A101" s="81"/>
      <c r="B101" s="106" t="s">
        <v>207</v>
      </c>
      <c r="C101" s="76"/>
      <c r="D101" s="76"/>
      <c r="E101" s="194"/>
      <c r="F101" s="80"/>
      <c r="G101" s="102"/>
    </row>
    <row r="102" spans="1:7" s="11" customFormat="1" ht="219" customHeight="1">
      <c r="A102" s="81"/>
      <c r="B102" s="107" t="s">
        <v>99</v>
      </c>
      <c r="C102" s="76"/>
      <c r="D102" s="76"/>
      <c r="E102" s="194"/>
      <c r="F102" s="80"/>
      <c r="G102" s="51"/>
    </row>
    <row r="103" spans="1:7" s="11" customFormat="1" ht="129.75" customHeight="1">
      <c r="A103" s="81"/>
      <c r="B103" s="108" t="s">
        <v>100</v>
      </c>
      <c r="C103" s="47"/>
      <c r="D103" s="14"/>
      <c r="E103" s="180"/>
      <c r="F103" s="21"/>
      <c r="G103" s="10"/>
    </row>
    <row r="104" spans="1:7" s="11" customFormat="1" ht="16.5" customHeight="1">
      <c r="A104" s="32"/>
      <c r="B104" s="109" t="s">
        <v>22</v>
      </c>
      <c r="C104" s="41"/>
      <c r="D104" s="42"/>
      <c r="E104" s="187"/>
      <c r="F104" s="42"/>
      <c r="G104" s="10"/>
    </row>
    <row r="105" spans="1:7" s="11" customFormat="1" ht="33" customHeight="1">
      <c r="A105" s="41" t="s">
        <v>9</v>
      </c>
      <c r="B105" s="32" t="s">
        <v>101</v>
      </c>
      <c r="C105" s="41" t="s">
        <v>3</v>
      </c>
      <c r="D105" s="42">
        <v>4</v>
      </c>
      <c r="E105" s="187"/>
      <c r="F105" s="42">
        <f>+E105*D105</f>
        <v>0</v>
      </c>
      <c r="G105" s="10"/>
    </row>
    <row r="106" spans="1:7" s="11" customFormat="1" ht="33" customHeight="1">
      <c r="A106" s="41" t="s">
        <v>11</v>
      </c>
      <c r="B106" s="32" t="s">
        <v>102</v>
      </c>
      <c r="C106" s="41" t="s">
        <v>3</v>
      </c>
      <c r="D106" s="42">
        <v>6</v>
      </c>
      <c r="E106" s="187"/>
      <c r="F106" s="42">
        <f>+E106*D106</f>
        <v>0</v>
      </c>
      <c r="G106" s="10"/>
    </row>
    <row r="107" spans="1:7" s="11" customFormat="1" ht="33" customHeight="1">
      <c r="A107" s="41" t="s">
        <v>12</v>
      </c>
      <c r="B107" s="32" t="s">
        <v>103</v>
      </c>
      <c r="C107" s="41" t="s">
        <v>3</v>
      </c>
      <c r="D107" s="42">
        <f>1+1</f>
        <v>2</v>
      </c>
      <c r="E107" s="187"/>
      <c r="F107" s="42">
        <f>+E107*D107</f>
        <v>0</v>
      </c>
      <c r="G107" s="110"/>
    </row>
    <row r="108" spans="1:7" s="11" customFormat="1" ht="33" customHeight="1">
      <c r="A108" s="41" t="s">
        <v>13</v>
      </c>
      <c r="B108" s="32" t="s">
        <v>104</v>
      </c>
      <c r="C108" s="41" t="s">
        <v>3</v>
      </c>
      <c r="D108" s="42">
        <v>61</v>
      </c>
      <c r="E108" s="187"/>
      <c r="F108" s="42">
        <f t="shared" ref="F108:F116" si="17">+E108*D108</f>
        <v>0</v>
      </c>
      <c r="G108" s="10"/>
    </row>
    <row r="109" spans="1:7" s="11" customFormat="1" ht="33" customHeight="1">
      <c r="A109" s="41" t="s">
        <v>14</v>
      </c>
      <c r="B109" s="32" t="s">
        <v>105</v>
      </c>
      <c r="C109" s="41" t="s">
        <v>3</v>
      </c>
      <c r="D109" s="42">
        <v>6</v>
      </c>
      <c r="E109" s="187"/>
      <c r="F109" s="42">
        <f t="shared" si="17"/>
        <v>0</v>
      </c>
      <c r="G109" s="10"/>
    </row>
    <row r="110" spans="1:7" s="11" customFormat="1" ht="33" customHeight="1">
      <c r="A110" s="41" t="s">
        <v>15</v>
      </c>
      <c r="B110" s="32" t="s">
        <v>106</v>
      </c>
      <c r="C110" s="41" t="s">
        <v>3</v>
      </c>
      <c r="D110" s="42">
        <v>5</v>
      </c>
      <c r="E110" s="187"/>
      <c r="F110" s="42">
        <f t="shared" si="17"/>
        <v>0</v>
      </c>
      <c r="G110" s="10"/>
    </row>
    <row r="111" spans="1:7" s="11" customFormat="1" ht="33" customHeight="1">
      <c r="A111" s="41" t="s">
        <v>16</v>
      </c>
      <c r="B111" s="32" t="s">
        <v>107</v>
      </c>
      <c r="C111" s="41" t="s">
        <v>3</v>
      </c>
      <c r="D111" s="42">
        <v>3</v>
      </c>
      <c r="E111" s="187"/>
      <c r="F111" s="42">
        <f t="shared" si="17"/>
        <v>0</v>
      </c>
      <c r="G111" s="10"/>
    </row>
    <row r="112" spans="1:7" s="11" customFormat="1" ht="33" customHeight="1">
      <c r="A112" s="41" t="s">
        <v>61</v>
      </c>
      <c r="B112" s="32" t="s">
        <v>108</v>
      </c>
      <c r="C112" s="41" t="s">
        <v>3</v>
      </c>
      <c r="D112" s="42">
        <v>1</v>
      </c>
      <c r="E112" s="187"/>
      <c r="F112" s="42">
        <f t="shared" si="17"/>
        <v>0</v>
      </c>
      <c r="G112" s="10"/>
    </row>
    <row r="113" spans="1:7" s="11" customFormat="1" ht="24">
      <c r="A113" s="41" t="s">
        <v>63</v>
      </c>
      <c r="B113" s="32" t="s">
        <v>109</v>
      </c>
      <c r="C113" s="41" t="s">
        <v>3</v>
      </c>
      <c r="D113" s="42">
        <v>2</v>
      </c>
      <c r="E113" s="187"/>
      <c r="F113" s="42">
        <f t="shared" si="17"/>
        <v>0</v>
      </c>
      <c r="G113" s="10"/>
    </row>
    <row r="114" spans="1:7" s="11" customFormat="1" ht="78" customHeight="1">
      <c r="A114" s="41" t="s">
        <v>65</v>
      </c>
      <c r="B114" s="32" t="s">
        <v>110</v>
      </c>
      <c r="C114" s="41" t="s">
        <v>3</v>
      </c>
      <c r="D114" s="42">
        <v>14</v>
      </c>
      <c r="E114" s="187"/>
      <c r="F114" s="42">
        <f t="shared" si="17"/>
        <v>0</v>
      </c>
      <c r="G114" s="10"/>
    </row>
    <row r="115" spans="1:7" s="11" customFormat="1" ht="175.5" customHeight="1">
      <c r="A115" s="111" t="s">
        <v>67</v>
      </c>
      <c r="B115" s="112" t="s">
        <v>111</v>
      </c>
      <c r="C115" s="41" t="s">
        <v>3</v>
      </c>
      <c r="D115" s="42">
        <v>4</v>
      </c>
      <c r="E115" s="187"/>
      <c r="F115" s="42">
        <f t="shared" si="17"/>
        <v>0</v>
      </c>
      <c r="G115" s="113"/>
    </row>
    <row r="116" spans="1:7" s="11" customFormat="1" ht="48.6" customHeight="1">
      <c r="A116" s="111" t="s">
        <v>112</v>
      </c>
      <c r="B116" s="32" t="s">
        <v>113</v>
      </c>
      <c r="C116" s="41" t="s">
        <v>3</v>
      </c>
      <c r="D116" s="42">
        <v>1</v>
      </c>
      <c r="E116" s="187"/>
      <c r="F116" s="42">
        <f t="shared" si="17"/>
        <v>0</v>
      </c>
      <c r="G116" s="10"/>
    </row>
    <row r="117" spans="1:7" s="11" customFormat="1" ht="13.8">
      <c r="A117" s="22"/>
      <c r="B117" s="43"/>
      <c r="C117" s="20"/>
      <c r="D117" s="20"/>
      <c r="E117" s="190"/>
      <c r="F117" s="46"/>
      <c r="G117" s="10"/>
    </row>
    <row r="118" spans="1:7" s="11" customFormat="1" ht="26.25" customHeight="1">
      <c r="A118" s="71"/>
      <c r="B118" s="238" t="s">
        <v>114</v>
      </c>
      <c r="C118" s="239"/>
      <c r="D118" s="239"/>
      <c r="E118" s="195"/>
      <c r="F118" s="73">
        <f>SUM(F97:F116)</f>
        <v>0</v>
      </c>
      <c r="G118" s="10"/>
    </row>
    <row r="119" spans="1:7" s="11" customFormat="1" ht="13.8">
      <c r="A119" s="22"/>
      <c r="B119" s="43"/>
      <c r="C119" s="20"/>
      <c r="D119" s="20"/>
      <c r="E119" s="49"/>
      <c r="F119" s="50"/>
      <c r="G119" s="10"/>
    </row>
    <row r="120" spans="1:7" s="11" customFormat="1" ht="32.4" customHeight="1">
      <c r="A120" s="9" t="s">
        <v>7</v>
      </c>
      <c r="B120" s="234" t="s">
        <v>115</v>
      </c>
      <c r="C120" s="234"/>
      <c r="D120" s="234"/>
      <c r="E120" s="234"/>
      <c r="F120" s="235"/>
      <c r="G120" s="10"/>
    </row>
    <row r="121" spans="1:7" s="11" customFormat="1" ht="18.600000000000001" customHeight="1">
      <c r="A121" s="81"/>
      <c r="B121" s="13"/>
      <c r="C121" s="14"/>
      <c r="D121" s="14"/>
      <c r="E121" s="15"/>
      <c r="F121" s="21"/>
      <c r="G121" s="10"/>
    </row>
    <row r="122" spans="1:7" s="11" customFormat="1" ht="287.25" customHeight="1">
      <c r="A122" s="236" t="s">
        <v>1</v>
      </c>
      <c r="B122" s="62" t="s">
        <v>116</v>
      </c>
      <c r="C122" s="20"/>
      <c r="D122" s="20"/>
      <c r="E122" s="181"/>
      <c r="F122" s="58"/>
      <c r="G122" s="70"/>
    </row>
    <row r="123" spans="1:7" s="11" customFormat="1" ht="64.5" customHeight="1">
      <c r="A123" s="237"/>
      <c r="B123" s="37" t="s">
        <v>117</v>
      </c>
      <c r="C123" s="14"/>
      <c r="D123" s="14"/>
      <c r="E123" s="180"/>
      <c r="F123" s="21"/>
      <c r="G123" s="10"/>
    </row>
    <row r="124" spans="1:7" s="11" customFormat="1" ht="51" customHeight="1">
      <c r="A124" s="22" t="s">
        <v>9</v>
      </c>
      <c r="B124" s="114" t="s">
        <v>118</v>
      </c>
      <c r="C124" s="19"/>
      <c r="D124" s="20"/>
      <c r="E124" s="190"/>
      <c r="F124" s="40"/>
      <c r="G124" s="10"/>
    </row>
    <row r="125" spans="1:7" s="11" customFormat="1" ht="16.5" customHeight="1">
      <c r="A125" s="32"/>
      <c r="B125" s="109" t="s">
        <v>22</v>
      </c>
      <c r="C125" s="41" t="s">
        <v>3</v>
      </c>
      <c r="D125" s="42">
        <v>1</v>
      </c>
      <c r="E125" s="187"/>
      <c r="F125" s="42">
        <f>D125*E125</f>
        <v>0</v>
      </c>
      <c r="G125" s="10"/>
    </row>
    <row r="126" spans="1:7" s="11" customFormat="1" ht="54.6" customHeight="1">
      <c r="A126" s="22" t="s">
        <v>11</v>
      </c>
      <c r="B126" s="114" t="s">
        <v>119</v>
      </c>
      <c r="C126" s="19"/>
      <c r="D126" s="20"/>
      <c r="E126" s="189"/>
      <c r="F126" s="40"/>
      <c r="G126" s="10"/>
    </row>
    <row r="127" spans="1:7" s="11" customFormat="1" ht="16.5" customHeight="1">
      <c r="A127" s="32"/>
      <c r="B127" s="109" t="s">
        <v>22</v>
      </c>
      <c r="C127" s="41" t="s">
        <v>3</v>
      </c>
      <c r="D127" s="42">
        <v>1</v>
      </c>
      <c r="E127" s="187"/>
      <c r="F127" s="42">
        <f>D127*E127</f>
        <v>0</v>
      </c>
      <c r="G127" s="10"/>
    </row>
    <row r="128" spans="1:7" s="11" customFormat="1" ht="83.25" customHeight="1">
      <c r="A128" s="22" t="s">
        <v>12</v>
      </c>
      <c r="B128" s="84" t="s">
        <v>120</v>
      </c>
      <c r="C128" s="14"/>
      <c r="D128" s="20"/>
      <c r="E128" s="188"/>
      <c r="F128" s="46"/>
      <c r="G128" s="10"/>
    </row>
    <row r="129" spans="1:7" s="11" customFormat="1" ht="16.5" customHeight="1">
      <c r="A129" s="32"/>
      <c r="B129" s="109" t="s">
        <v>22</v>
      </c>
      <c r="C129" s="41" t="s">
        <v>3</v>
      </c>
      <c r="D129" s="42">
        <v>6</v>
      </c>
      <c r="E129" s="187"/>
      <c r="F129" s="42">
        <f>D129*E129</f>
        <v>0</v>
      </c>
      <c r="G129" s="10"/>
    </row>
    <row r="130" spans="1:7" s="11" customFormat="1" ht="91.8" customHeight="1">
      <c r="A130" s="22" t="s">
        <v>13</v>
      </c>
      <c r="B130" s="114" t="s">
        <v>121</v>
      </c>
      <c r="C130" s="20"/>
      <c r="D130" s="20"/>
      <c r="E130" s="190"/>
      <c r="F130" s="50"/>
      <c r="G130" s="10"/>
    </row>
    <row r="131" spans="1:7" s="11" customFormat="1" ht="16.5" customHeight="1">
      <c r="A131" s="32"/>
      <c r="B131" s="109" t="s">
        <v>4</v>
      </c>
      <c r="C131" s="41" t="s">
        <v>10</v>
      </c>
      <c r="D131" s="42">
        <v>100</v>
      </c>
      <c r="E131" s="187"/>
      <c r="F131" s="42">
        <f>D131*E131</f>
        <v>0</v>
      </c>
      <c r="G131" s="10"/>
    </row>
    <row r="132" spans="1:7" s="11" customFormat="1" ht="43.5" customHeight="1">
      <c r="A132" s="90" t="s">
        <v>14</v>
      </c>
      <c r="B132" s="39" t="s">
        <v>122</v>
      </c>
      <c r="C132" s="20"/>
      <c r="D132" s="20"/>
      <c r="E132" s="189"/>
      <c r="F132" s="50"/>
      <c r="G132" s="10"/>
    </row>
    <row r="133" spans="1:7" s="11" customFormat="1" ht="16.5" customHeight="1">
      <c r="A133" s="32"/>
      <c r="B133" s="109" t="s">
        <v>4</v>
      </c>
      <c r="C133" s="41" t="s">
        <v>10</v>
      </c>
      <c r="D133" s="42">
        <v>100</v>
      </c>
      <c r="E133" s="187"/>
      <c r="F133" s="42">
        <f>D133*E133</f>
        <v>0</v>
      </c>
      <c r="G133" s="10"/>
    </row>
    <row r="134" spans="1:7" s="11" customFormat="1" ht="13.8">
      <c r="A134" s="90"/>
      <c r="B134" s="95"/>
      <c r="C134" s="20"/>
      <c r="D134" s="20"/>
      <c r="E134" s="189"/>
      <c r="F134" s="50"/>
      <c r="G134" s="10"/>
    </row>
    <row r="135" spans="1:7" s="11" customFormat="1" ht="25.5" customHeight="1">
      <c r="A135" s="52"/>
      <c r="B135" s="215" t="s">
        <v>123</v>
      </c>
      <c r="C135" s="216"/>
      <c r="D135" s="216"/>
      <c r="E135" s="196"/>
      <c r="F135" s="54">
        <f>SUM(F121:F133)</f>
        <v>0</v>
      </c>
      <c r="G135" s="10"/>
    </row>
    <row r="136" spans="1:7" s="11" customFormat="1" ht="13.8">
      <c r="A136" s="22"/>
      <c r="B136" s="95"/>
      <c r="C136" s="14"/>
      <c r="D136" s="14"/>
      <c r="E136" s="49"/>
      <c r="F136" s="50"/>
      <c r="G136" s="10"/>
    </row>
    <row r="137" spans="1:7" s="11" customFormat="1" ht="32.4" customHeight="1">
      <c r="A137" s="9" t="s">
        <v>8</v>
      </c>
      <c r="B137" s="234" t="s">
        <v>124</v>
      </c>
      <c r="C137" s="234"/>
      <c r="D137" s="234"/>
      <c r="E137" s="234"/>
      <c r="F137" s="235"/>
      <c r="G137" s="10"/>
    </row>
    <row r="138" spans="1:7" s="11" customFormat="1" ht="18" customHeight="1">
      <c r="A138" s="75"/>
      <c r="B138" s="13"/>
      <c r="C138" s="14"/>
      <c r="D138" s="14"/>
      <c r="E138" s="15"/>
      <c r="F138" s="16"/>
      <c r="G138" s="10"/>
    </row>
    <row r="139" spans="1:7" s="11" customFormat="1" ht="140.25" customHeight="1">
      <c r="A139" s="237" t="s">
        <v>1</v>
      </c>
      <c r="B139" s="62" t="s">
        <v>125</v>
      </c>
      <c r="C139" s="20"/>
      <c r="D139" s="20"/>
      <c r="E139" s="181"/>
      <c r="F139" s="21"/>
      <c r="G139" s="10"/>
    </row>
    <row r="140" spans="1:7" s="11" customFormat="1" ht="262.5" customHeight="1">
      <c r="A140" s="237"/>
      <c r="B140" s="84" t="s">
        <v>126</v>
      </c>
      <c r="C140" s="14"/>
      <c r="D140" s="14"/>
      <c r="E140" s="180"/>
      <c r="F140" s="21"/>
      <c r="G140" s="10"/>
    </row>
    <row r="141" spans="1:7" s="11" customFormat="1" ht="74.400000000000006" customHeight="1">
      <c r="A141" s="237"/>
      <c r="B141" s="13" t="s">
        <v>127</v>
      </c>
      <c r="C141" s="14"/>
      <c r="D141" s="14"/>
      <c r="E141" s="180"/>
      <c r="F141" s="21"/>
      <c r="G141" s="10"/>
    </row>
    <row r="142" spans="1:7" s="11" customFormat="1" ht="105" customHeight="1">
      <c r="A142" s="22" t="s">
        <v>9</v>
      </c>
      <c r="B142" s="93" t="s">
        <v>128</v>
      </c>
      <c r="C142" s="20"/>
      <c r="D142" s="20"/>
      <c r="E142" s="190"/>
      <c r="F142" s="50"/>
      <c r="G142" s="10"/>
    </row>
    <row r="143" spans="1:7" s="11" customFormat="1" ht="16.5" customHeight="1">
      <c r="A143" s="32"/>
      <c r="B143" s="109" t="s">
        <v>22</v>
      </c>
      <c r="C143" s="41" t="s">
        <v>3</v>
      </c>
      <c r="D143" s="42">
        <v>1</v>
      </c>
      <c r="E143" s="187"/>
      <c r="F143" s="42">
        <f>D143*E143</f>
        <v>0</v>
      </c>
      <c r="G143" s="10"/>
    </row>
    <row r="144" spans="1:7" s="11" customFormat="1" ht="18.75" customHeight="1">
      <c r="A144" s="38" t="s">
        <v>11</v>
      </c>
      <c r="B144" s="43" t="s">
        <v>129</v>
      </c>
      <c r="C144" s="20"/>
      <c r="D144" s="20"/>
      <c r="E144" s="189"/>
      <c r="F144" s="40"/>
      <c r="G144" s="10"/>
    </row>
    <row r="145" spans="1:7" s="11" customFormat="1" ht="16.5" customHeight="1">
      <c r="A145" s="32"/>
      <c r="B145" s="109" t="s">
        <v>22</v>
      </c>
      <c r="C145" s="41" t="s">
        <v>3</v>
      </c>
      <c r="D145" s="42">
        <v>3</v>
      </c>
      <c r="E145" s="187"/>
      <c r="F145" s="42">
        <f>D145*E145</f>
        <v>0</v>
      </c>
      <c r="G145" s="10"/>
    </row>
    <row r="146" spans="1:7" s="11" customFormat="1" ht="23.4" customHeight="1">
      <c r="A146" s="38" t="s">
        <v>12</v>
      </c>
      <c r="B146" s="43" t="s">
        <v>130</v>
      </c>
      <c r="C146" s="20"/>
      <c r="D146" s="19"/>
      <c r="E146" s="188"/>
      <c r="F146" s="46"/>
      <c r="G146" s="10"/>
    </row>
    <row r="147" spans="1:7" s="11" customFormat="1" ht="16.5" customHeight="1">
      <c r="A147" s="32"/>
      <c r="B147" s="109" t="s">
        <v>22</v>
      </c>
      <c r="C147" s="41" t="s">
        <v>3</v>
      </c>
      <c r="D147" s="42">
        <v>2</v>
      </c>
      <c r="E147" s="187"/>
      <c r="F147" s="42">
        <f>D147*E147</f>
        <v>0</v>
      </c>
      <c r="G147" s="10"/>
    </row>
    <row r="148" spans="1:7" s="11" customFormat="1" ht="13.8">
      <c r="A148" s="45" t="s">
        <v>13</v>
      </c>
      <c r="B148" s="43" t="s">
        <v>131</v>
      </c>
      <c r="C148" s="20"/>
      <c r="D148" s="20"/>
      <c r="E148" s="190"/>
      <c r="F148" s="40"/>
      <c r="G148" s="10"/>
    </row>
    <row r="149" spans="1:7" s="11" customFormat="1" ht="16.5" customHeight="1">
      <c r="A149" s="32"/>
      <c r="B149" s="109" t="s">
        <v>22</v>
      </c>
      <c r="C149" s="41" t="s">
        <v>3</v>
      </c>
      <c r="D149" s="42">
        <v>18</v>
      </c>
      <c r="E149" s="187"/>
      <c r="F149" s="42">
        <f>D149*E149</f>
        <v>0</v>
      </c>
      <c r="G149" s="10"/>
    </row>
    <row r="150" spans="1:7" s="11" customFormat="1" ht="53.25" customHeight="1">
      <c r="A150" s="22" t="s">
        <v>14</v>
      </c>
      <c r="B150" s="93" t="s">
        <v>132</v>
      </c>
      <c r="C150" s="19"/>
      <c r="D150" s="19"/>
      <c r="E150" s="190"/>
      <c r="F150" s="40"/>
      <c r="G150" s="10"/>
    </row>
    <row r="151" spans="1:7" s="11" customFormat="1" ht="16.5" customHeight="1">
      <c r="A151" s="32"/>
      <c r="B151" s="109" t="s">
        <v>22</v>
      </c>
      <c r="C151" s="41" t="s">
        <v>3</v>
      </c>
      <c r="D151" s="42">
        <v>15</v>
      </c>
      <c r="E151" s="187"/>
      <c r="F151" s="42">
        <f>D151*E151</f>
        <v>0</v>
      </c>
      <c r="G151" s="10"/>
    </row>
    <row r="152" spans="1:7" s="11" customFormat="1" ht="43.5" customHeight="1">
      <c r="A152" s="38" t="s">
        <v>15</v>
      </c>
      <c r="B152" s="43" t="s">
        <v>133</v>
      </c>
      <c r="C152" s="20"/>
      <c r="D152" s="92"/>
      <c r="E152" s="190"/>
      <c r="F152" s="40"/>
      <c r="G152" s="10"/>
    </row>
    <row r="153" spans="1:7" s="11" customFormat="1" ht="16.5" customHeight="1">
      <c r="A153" s="32"/>
      <c r="B153" s="109" t="s">
        <v>4</v>
      </c>
      <c r="C153" s="41" t="s">
        <v>10</v>
      </c>
      <c r="D153" s="42">
        <v>2000</v>
      </c>
      <c r="E153" s="187"/>
      <c r="F153" s="42">
        <f>D153*E153</f>
        <v>0</v>
      </c>
      <c r="G153" s="10"/>
    </row>
    <row r="154" spans="1:7" s="11" customFormat="1" ht="35.4" customHeight="1">
      <c r="A154" s="45" t="s">
        <v>16</v>
      </c>
      <c r="B154" s="43" t="s">
        <v>134</v>
      </c>
      <c r="C154" s="19"/>
      <c r="D154" s="115"/>
      <c r="E154" s="190"/>
      <c r="F154" s="40"/>
      <c r="G154" s="10"/>
    </row>
    <row r="155" spans="1:7" s="11" customFormat="1" ht="16.5" customHeight="1">
      <c r="A155" s="32"/>
      <c r="B155" s="109" t="s">
        <v>22</v>
      </c>
      <c r="C155" s="41" t="s">
        <v>3</v>
      </c>
      <c r="D155" s="42">
        <v>2</v>
      </c>
      <c r="E155" s="187"/>
      <c r="F155" s="42">
        <f>D155*E155</f>
        <v>0</v>
      </c>
      <c r="G155" s="10"/>
    </row>
    <row r="156" spans="1:7" s="11" customFormat="1" ht="13.8">
      <c r="A156" s="22" t="s">
        <v>61</v>
      </c>
      <c r="B156" s="39" t="s">
        <v>135</v>
      </c>
      <c r="C156" s="14"/>
      <c r="D156" s="115"/>
      <c r="E156" s="190"/>
      <c r="F156" s="50"/>
      <c r="G156" s="10"/>
    </row>
    <row r="157" spans="1:7" s="11" customFormat="1" ht="16.5" customHeight="1">
      <c r="A157" s="32"/>
      <c r="B157" s="109" t="s">
        <v>22</v>
      </c>
      <c r="C157" s="41" t="s">
        <v>3</v>
      </c>
      <c r="D157" s="42">
        <v>1</v>
      </c>
      <c r="E157" s="187"/>
      <c r="F157" s="42">
        <f>D157*E157</f>
        <v>0</v>
      </c>
      <c r="G157" s="10"/>
    </row>
    <row r="158" spans="1:7" s="11" customFormat="1" ht="42.75" customHeight="1">
      <c r="A158" s="22" t="s">
        <v>63</v>
      </c>
      <c r="B158" s="95" t="s">
        <v>136</v>
      </c>
      <c r="C158" s="19"/>
      <c r="D158" s="116"/>
      <c r="E158" s="189"/>
      <c r="F158" s="40"/>
      <c r="G158" s="117"/>
    </row>
    <row r="159" spans="1:7" s="11" customFormat="1" ht="16.5" customHeight="1">
      <c r="A159" s="32"/>
      <c r="B159" s="109" t="s">
        <v>4</v>
      </c>
      <c r="C159" s="41" t="s">
        <v>10</v>
      </c>
      <c r="D159" s="42">
        <v>800</v>
      </c>
      <c r="E159" s="187"/>
      <c r="F159" s="42">
        <f>D159*E159</f>
        <v>0</v>
      </c>
      <c r="G159" s="10"/>
    </row>
    <row r="160" spans="1:7" s="11" customFormat="1" ht="36">
      <c r="A160" s="38" t="s">
        <v>65</v>
      </c>
      <c r="B160" s="43" t="s">
        <v>137</v>
      </c>
      <c r="C160" s="20"/>
      <c r="D160" s="20"/>
      <c r="E160" s="189"/>
      <c r="F160" s="40"/>
      <c r="G160" s="118"/>
    </row>
    <row r="161" spans="1:7" s="11" customFormat="1" ht="16.5" customHeight="1">
      <c r="A161" s="32"/>
      <c r="B161" s="109" t="s">
        <v>4</v>
      </c>
      <c r="C161" s="41" t="s">
        <v>10</v>
      </c>
      <c r="D161" s="42">
        <v>200</v>
      </c>
      <c r="E161" s="187"/>
      <c r="F161" s="42">
        <f>D161*E161</f>
        <v>0</v>
      </c>
      <c r="G161" s="10"/>
    </row>
    <row r="162" spans="1:7" s="11" customFormat="1" ht="13.8">
      <c r="A162" s="119"/>
      <c r="B162" s="43"/>
      <c r="C162" s="20"/>
      <c r="D162" s="20"/>
      <c r="E162" s="188"/>
      <c r="F162" s="46"/>
      <c r="G162" s="10"/>
    </row>
    <row r="163" spans="1:7" s="11" customFormat="1" ht="26.25" customHeight="1">
      <c r="A163" s="120"/>
      <c r="B163" s="238" t="s">
        <v>138</v>
      </c>
      <c r="C163" s="239"/>
      <c r="D163" s="239"/>
      <c r="E163" s="197"/>
      <c r="F163" s="73">
        <f>SUM(F139:F162)</f>
        <v>0</v>
      </c>
      <c r="G163" s="10"/>
    </row>
    <row r="164" spans="1:7" s="11" customFormat="1" ht="13.8">
      <c r="A164" s="22"/>
      <c r="B164" s="43"/>
      <c r="C164" s="20"/>
      <c r="D164" s="20"/>
      <c r="E164" s="44"/>
      <c r="F164" s="50"/>
      <c r="G164" s="10"/>
    </row>
    <row r="165" spans="1:7" s="11" customFormat="1" ht="32.4" customHeight="1">
      <c r="A165" s="9" t="s">
        <v>17</v>
      </c>
      <c r="B165" s="234" t="s">
        <v>139</v>
      </c>
      <c r="C165" s="234"/>
      <c r="D165" s="234"/>
      <c r="E165" s="234"/>
      <c r="F165" s="235"/>
      <c r="G165" s="10"/>
    </row>
    <row r="166" spans="1:7" s="11" customFormat="1" ht="18" customHeight="1">
      <c r="A166" s="121"/>
      <c r="B166" s="13"/>
      <c r="C166" s="14"/>
      <c r="D166" s="14"/>
      <c r="E166" s="15"/>
      <c r="F166" s="21"/>
      <c r="G166" s="10"/>
    </row>
    <row r="167" spans="1:7" s="11" customFormat="1" ht="256.5" customHeight="1">
      <c r="A167" s="236" t="s">
        <v>1</v>
      </c>
      <c r="B167" s="62" t="s">
        <v>140</v>
      </c>
      <c r="C167" s="20"/>
      <c r="D167" s="20"/>
      <c r="E167" s="181"/>
      <c r="F167" s="58"/>
      <c r="G167" s="10"/>
    </row>
    <row r="168" spans="1:7" s="11" customFormat="1" ht="240">
      <c r="A168" s="237"/>
      <c r="B168" s="84" t="s">
        <v>141</v>
      </c>
      <c r="C168" s="14"/>
      <c r="D168" s="14"/>
      <c r="E168" s="180"/>
      <c r="F168" s="21"/>
      <c r="G168" s="10"/>
    </row>
    <row r="169" spans="1:7" s="11" customFormat="1" ht="84">
      <c r="A169" s="237"/>
      <c r="B169" s="122" t="s">
        <v>142</v>
      </c>
      <c r="C169" s="14"/>
      <c r="D169" s="14"/>
      <c r="E169" s="191"/>
      <c r="F169" s="123"/>
      <c r="G169" s="10"/>
    </row>
    <row r="170" spans="1:7" s="11" customFormat="1" ht="189.75" customHeight="1">
      <c r="A170" s="22" t="s">
        <v>9</v>
      </c>
      <c r="B170" s="114" t="s">
        <v>143</v>
      </c>
      <c r="C170" s="19"/>
      <c r="D170" s="19"/>
      <c r="E170" s="189"/>
      <c r="F170" s="46"/>
      <c r="G170" s="124"/>
    </row>
    <row r="171" spans="1:7" s="11" customFormat="1" ht="16.5" customHeight="1">
      <c r="A171" s="32"/>
      <c r="B171" s="109" t="s">
        <v>22</v>
      </c>
      <c r="C171" s="41" t="s">
        <v>3</v>
      </c>
      <c r="D171" s="42">
        <v>1</v>
      </c>
      <c r="E171" s="187"/>
      <c r="F171" s="42">
        <f>D171*E171</f>
        <v>0</v>
      </c>
      <c r="G171" s="10"/>
    </row>
    <row r="172" spans="1:7" s="11" customFormat="1" ht="50.4" customHeight="1">
      <c r="A172" s="38" t="s">
        <v>11</v>
      </c>
      <c r="B172" s="84" t="s">
        <v>144</v>
      </c>
      <c r="C172" s="47"/>
      <c r="D172" s="14"/>
      <c r="E172" s="188"/>
      <c r="F172" s="40"/>
      <c r="G172" s="10"/>
    </row>
    <row r="173" spans="1:7" s="11" customFormat="1" ht="16.5" customHeight="1">
      <c r="A173" s="32"/>
      <c r="B173" s="109" t="s">
        <v>22</v>
      </c>
      <c r="C173" s="41" t="s">
        <v>3</v>
      </c>
      <c r="D173" s="42">
        <v>1</v>
      </c>
      <c r="E173" s="187"/>
      <c r="F173" s="42">
        <f>D173*E173</f>
        <v>0</v>
      </c>
      <c r="G173" s="10"/>
    </row>
    <row r="174" spans="1:7" s="11" customFormat="1" ht="43.5" customHeight="1">
      <c r="A174" s="38" t="s">
        <v>12</v>
      </c>
      <c r="B174" s="114" t="s">
        <v>145</v>
      </c>
      <c r="C174" s="14"/>
      <c r="D174" s="20"/>
      <c r="E174" s="189"/>
      <c r="F174" s="50"/>
      <c r="G174" s="10"/>
    </row>
    <row r="175" spans="1:7" s="11" customFormat="1" ht="16.5" customHeight="1">
      <c r="A175" s="32"/>
      <c r="B175" s="109" t="s">
        <v>22</v>
      </c>
      <c r="C175" s="41" t="s">
        <v>3</v>
      </c>
      <c r="D175" s="42">
        <v>37</v>
      </c>
      <c r="E175" s="187"/>
      <c r="F175" s="42">
        <f>D175*E175</f>
        <v>0</v>
      </c>
      <c r="G175" s="10"/>
    </row>
    <row r="176" spans="1:7" s="11" customFormat="1" ht="41.4" customHeight="1">
      <c r="A176" s="22" t="s">
        <v>13</v>
      </c>
      <c r="B176" s="28" t="s">
        <v>146</v>
      </c>
      <c r="C176" s="19"/>
      <c r="D176" s="19"/>
      <c r="E176" s="186"/>
      <c r="F176" s="40"/>
      <c r="G176" s="10"/>
    </row>
    <row r="177" spans="1:7" s="11" customFormat="1" ht="16.5" customHeight="1">
      <c r="A177" s="32"/>
      <c r="B177" s="109" t="s">
        <v>22</v>
      </c>
      <c r="C177" s="41" t="s">
        <v>3</v>
      </c>
      <c r="D177" s="42">
        <v>2</v>
      </c>
      <c r="E177" s="187"/>
      <c r="F177" s="42">
        <f>D177*E177</f>
        <v>0</v>
      </c>
      <c r="G177" s="10"/>
    </row>
    <row r="178" spans="1:7" s="11" customFormat="1" ht="58.8" customHeight="1">
      <c r="A178" s="22" t="s">
        <v>14</v>
      </c>
      <c r="B178" s="84" t="s">
        <v>147</v>
      </c>
      <c r="C178" s="14"/>
      <c r="D178" s="19"/>
      <c r="E178" s="188"/>
      <c r="F178" s="40"/>
      <c r="G178" s="10"/>
    </row>
    <row r="179" spans="1:7" s="11" customFormat="1" ht="16.5" customHeight="1">
      <c r="A179" s="32"/>
      <c r="B179" s="109" t="s">
        <v>22</v>
      </c>
      <c r="C179" s="41" t="s">
        <v>3</v>
      </c>
      <c r="D179" s="42">
        <v>7</v>
      </c>
      <c r="E179" s="187"/>
      <c r="F179" s="42">
        <f>D179*E179</f>
        <v>0</v>
      </c>
      <c r="G179" s="10"/>
    </row>
    <row r="180" spans="1:7" s="11" customFormat="1" ht="74.25" customHeight="1">
      <c r="A180" s="22" t="s">
        <v>15</v>
      </c>
      <c r="B180" s="39" t="s">
        <v>148</v>
      </c>
      <c r="C180" s="20"/>
      <c r="D180" s="20"/>
      <c r="E180" s="190"/>
      <c r="F180" s="125"/>
      <c r="G180" s="10"/>
    </row>
    <row r="181" spans="1:7" s="11" customFormat="1" ht="16.5" customHeight="1">
      <c r="A181" s="32"/>
      <c r="B181" s="109" t="s">
        <v>22</v>
      </c>
      <c r="C181" s="41" t="s">
        <v>3</v>
      </c>
      <c r="D181" s="42">
        <v>3</v>
      </c>
      <c r="E181" s="187"/>
      <c r="F181" s="42">
        <f>D181*E181</f>
        <v>0</v>
      </c>
      <c r="G181" s="10"/>
    </row>
    <row r="182" spans="1:7" s="11" customFormat="1" ht="48">
      <c r="A182" s="22" t="s">
        <v>16</v>
      </c>
      <c r="B182" s="84" t="s">
        <v>149</v>
      </c>
      <c r="C182" s="19"/>
      <c r="D182" s="20"/>
      <c r="E182" s="190"/>
      <c r="F182" s="125"/>
      <c r="G182" s="10"/>
    </row>
    <row r="183" spans="1:7" s="11" customFormat="1" ht="16.5" customHeight="1">
      <c r="A183" s="32"/>
      <c r="B183" s="109" t="s">
        <v>22</v>
      </c>
      <c r="C183" s="41" t="s">
        <v>3</v>
      </c>
      <c r="D183" s="42">
        <v>1</v>
      </c>
      <c r="E183" s="187"/>
      <c r="F183" s="42">
        <f>D183*E183</f>
        <v>0</v>
      </c>
      <c r="G183" s="10"/>
    </row>
    <row r="184" spans="1:7" s="11" customFormat="1" ht="24" customHeight="1">
      <c r="A184" s="22" t="s">
        <v>61</v>
      </c>
      <c r="B184" s="39" t="s">
        <v>150</v>
      </c>
      <c r="C184" s="19"/>
      <c r="D184" s="19"/>
      <c r="E184" s="189"/>
      <c r="F184" s="126"/>
      <c r="G184" s="10"/>
    </row>
    <row r="185" spans="1:7" s="11" customFormat="1" ht="16.5" customHeight="1">
      <c r="A185" s="32"/>
      <c r="B185" s="109" t="s">
        <v>4</v>
      </c>
      <c r="C185" s="41" t="s">
        <v>10</v>
      </c>
      <c r="D185" s="42">
        <v>500</v>
      </c>
      <c r="E185" s="187"/>
      <c r="F185" s="42">
        <f>D185*E185</f>
        <v>0</v>
      </c>
      <c r="G185" s="10"/>
    </row>
    <row r="186" spans="1:7" s="11" customFormat="1" ht="48">
      <c r="A186" s="22" t="s">
        <v>63</v>
      </c>
      <c r="B186" s="39" t="s">
        <v>151</v>
      </c>
      <c r="C186" s="14"/>
      <c r="D186" s="14"/>
      <c r="E186" s="188"/>
      <c r="F186" s="46"/>
      <c r="G186" s="10"/>
    </row>
    <row r="187" spans="1:7" s="11" customFormat="1" ht="16.5" customHeight="1">
      <c r="A187" s="32"/>
      <c r="B187" s="109" t="s">
        <v>4</v>
      </c>
      <c r="C187" s="41" t="s">
        <v>10</v>
      </c>
      <c r="D187" s="42">
        <v>400</v>
      </c>
      <c r="E187" s="187"/>
      <c r="F187" s="42">
        <f>D187*E187</f>
        <v>0</v>
      </c>
      <c r="G187" s="10"/>
    </row>
    <row r="188" spans="1:7" s="11" customFormat="1" ht="36">
      <c r="A188" s="38" t="s">
        <v>65</v>
      </c>
      <c r="B188" s="39" t="s">
        <v>152</v>
      </c>
      <c r="C188" s="19"/>
      <c r="D188" s="19"/>
      <c r="E188" s="189"/>
      <c r="F188" s="126"/>
      <c r="G188" s="10"/>
    </row>
    <row r="189" spans="1:7" s="11" customFormat="1" ht="16.5" customHeight="1">
      <c r="A189" s="32"/>
      <c r="B189" s="109" t="s">
        <v>4</v>
      </c>
      <c r="C189" s="41" t="s">
        <v>10</v>
      </c>
      <c r="D189" s="42">
        <v>100</v>
      </c>
      <c r="E189" s="187"/>
      <c r="F189" s="42">
        <f>D189*E189</f>
        <v>0</v>
      </c>
      <c r="G189" s="10"/>
    </row>
    <row r="190" spans="1:7" s="11" customFormat="1" ht="13.8">
      <c r="A190" s="119"/>
      <c r="B190" s="43"/>
      <c r="C190" s="14"/>
      <c r="D190" s="14"/>
      <c r="E190" s="188"/>
      <c r="F190" s="46"/>
      <c r="G190" s="10"/>
    </row>
    <row r="191" spans="1:7" s="11" customFormat="1" ht="28.5" customHeight="1">
      <c r="A191" s="120"/>
      <c r="B191" s="215" t="s">
        <v>153</v>
      </c>
      <c r="C191" s="216"/>
      <c r="D191" s="216"/>
      <c r="E191" s="53"/>
      <c r="F191" s="73">
        <f>SUM(F167:F190)</f>
        <v>0</v>
      </c>
      <c r="G191" s="10"/>
    </row>
    <row r="192" spans="1:7" s="11" customFormat="1" ht="13.8">
      <c r="A192" s="22"/>
      <c r="B192" s="95"/>
      <c r="C192" s="14"/>
      <c r="D192" s="20"/>
      <c r="E192" s="49"/>
      <c r="F192" s="50"/>
      <c r="G192" s="10"/>
    </row>
    <row r="193" spans="1:7" s="11" customFormat="1" ht="13.8">
      <c r="A193" s="22"/>
      <c r="B193" s="43"/>
      <c r="C193" s="20"/>
      <c r="D193" s="20"/>
      <c r="E193" s="49"/>
      <c r="F193" s="50"/>
      <c r="G193" s="10"/>
    </row>
    <row r="194" spans="1:7" s="11" customFormat="1" ht="32.4" customHeight="1">
      <c r="A194" s="9" t="s">
        <v>18</v>
      </c>
      <c r="B194" s="234" t="s">
        <v>155</v>
      </c>
      <c r="C194" s="234"/>
      <c r="D194" s="234"/>
      <c r="E194" s="234"/>
      <c r="F194" s="235"/>
      <c r="G194" s="10"/>
    </row>
    <row r="195" spans="1:7" s="11" customFormat="1" ht="18" customHeight="1">
      <c r="A195" s="81"/>
      <c r="B195" s="13"/>
      <c r="C195" s="14"/>
      <c r="D195" s="14"/>
      <c r="E195" s="127"/>
      <c r="F195" s="16"/>
      <c r="G195" s="10"/>
    </row>
    <row r="196" spans="1:7" s="11" customFormat="1" ht="120" customHeight="1">
      <c r="A196" s="219" t="s">
        <v>1</v>
      </c>
      <c r="B196" s="23" t="s">
        <v>156</v>
      </c>
      <c r="C196" s="20"/>
      <c r="D196" s="20"/>
      <c r="E196" s="181"/>
      <c r="F196" s="21"/>
      <c r="G196" s="10"/>
    </row>
    <row r="197" spans="1:7" s="11" customFormat="1" ht="273" customHeight="1">
      <c r="A197" s="220"/>
      <c r="B197" s="65" t="s">
        <v>157</v>
      </c>
      <c r="C197" s="14"/>
      <c r="D197" s="14"/>
      <c r="E197" s="180"/>
      <c r="F197" s="21"/>
      <c r="G197" s="10"/>
    </row>
    <row r="198" spans="1:7" s="11" customFormat="1" ht="103.5" customHeight="1">
      <c r="A198" s="220"/>
      <c r="B198" s="84" t="s">
        <v>158</v>
      </c>
      <c r="C198" s="14"/>
      <c r="D198" s="14"/>
      <c r="E198" s="180"/>
      <c r="F198" s="21"/>
      <c r="G198" s="10"/>
    </row>
    <row r="199" spans="1:7" s="11" customFormat="1" ht="165" customHeight="1">
      <c r="A199" s="22" t="s">
        <v>9</v>
      </c>
      <c r="B199" s="93" t="s">
        <v>159</v>
      </c>
      <c r="C199" s="19"/>
      <c r="D199" s="19"/>
      <c r="E199" s="189"/>
      <c r="F199" s="40"/>
      <c r="G199" s="10"/>
    </row>
    <row r="200" spans="1:7" s="11" customFormat="1" ht="16.5" customHeight="1">
      <c r="A200" s="32"/>
      <c r="B200" s="109" t="s">
        <v>22</v>
      </c>
      <c r="C200" s="41" t="s">
        <v>3</v>
      </c>
      <c r="D200" s="42">
        <v>1</v>
      </c>
      <c r="E200" s="187"/>
      <c r="F200" s="42">
        <f>D200*E200</f>
        <v>0</v>
      </c>
      <c r="G200" s="10"/>
    </row>
    <row r="201" spans="1:7" s="11" customFormat="1" ht="40.5" customHeight="1">
      <c r="A201" s="22" t="s">
        <v>11</v>
      </c>
      <c r="B201" s="93" t="s">
        <v>160</v>
      </c>
      <c r="C201" s="14"/>
      <c r="D201" s="14"/>
      <c r="E201" s="188"/>
      <c r="F201" s="46"/>
      <c r="G201" s="10"/>
    </row>
    <row r="202" spans="1:7" s="11" customFormat="1" ht="16.5" customHeight="1">
      <c r="A202" s="32"/>
      <c r="B202" s="109" t="s">
        <v>22</v>
      </c>
      <c r="C202" s="41" t="s">
        <v>3</v>
      </c>
      <c r="D202" s="42">
        <v>22</v>
      </c>
      <c r="E202" s="187"/>
      <c r="F202" s="42">
        <f>D202*E202</f>
        <v>0</v>
      </c>
      <c r="G202" s="10"/>
    </row>
    <row r="203" spans="1:7" s="11" customFormat="1" ht="51.75" customHeight="1">
      <c r="A203" s="38" t="s">
        <v>12</v>
      </c>
      <c r="B203" s="93" t="s">
        <v>161</v>
      </c>
      <c r="C203" s="20"/>
      <c r="D203" s="19"/>
      <c r="E203" s="189"/>
      <c r="F203" s="40"/>
      <c r="G203" s="10"/>
    </row>
    <row r="204" spans="1:7" s="11" customFormat="1" ht="16.5" customHeight="1">
      <c r="A204" s="32"/>
      <c r="B204" s="109" t="s">
        <v>4</v>
      </c>
      <c r="C204" s="41" t="s">
        <v>10</v>
      </c>
      <c r="D204" s="42">
        <v>400</v>
      </c>
      <c r="E204" s="187"/>
      <c r="F204" s="42">
        <f>D204*E204</f>
        <v>0</v>
      </c>
      <c r="G204" s="10"/>
    </row>
    <row r="205" spans="1:7" s="11" customFormat="1" ht="28.5" customHeight="1">
      <c r="A205" s="45" t="s">
        <v>13</v>
      </c>
      <c r="B205" s="43" t="s">
        <v>162</v>
      </c>
      <c r="C205" s="19"/>
      <c r="D205" s="19"/>
      <c r="E205" s="189"/>
      <c r="F205" s="40"/>
      <c r="G205" s="10"/>
    </row>
    <row r="206" spans="1:7" s="11" customFormat="1" ht="16.5" customHeight="1">
      <c r="A206" s="32"/>
      <c r="B206" s="109" t="s">
        <v>4</v>
      </c>
      <c r="C206" s="41" t="s">
        <v>10</v>
      </c>
      <c r="D206" s="42">
        <v>320</v>
      </c>
      <c r="E206" s="187"/>
      <c r="F206" s="42">
        <f>D206*E206</f>
        <v>0</v>
      </c>
      <c r="G206" s="10"/>
    </row>
    <row r="207" spans="1:7" s="11" customFormat="1" ht="17.25" customHeight="1">
      <c r="A207" s="38" t="s">
        <v>14</v>
      </c>
      <c r="B207" s="43" t="s">
        <v>154</v>
      </c>
      <c r="C207" s="20"/>
      <c r="D207" s="14"/>
      <c r="E207" s="188"/>
      <c r="F207" s="40"/>
      <c r="G207" s="10"/>
    </row>
    <row r="208" spans="1:7" s="11" customFormat="1" ht="16.5" customHeight="1">
      <c r="A208" s="32"/>
      <c r="B208" s="109" t="s">
        <v>4</v>
      </c>
      <c r="C208" s="41" t="s">
        <v>10</v>
      </c>
      <c r="D208" s="42">
        <v>80</v>
      </c>
      <c r="E208" s="187"/>
      <c r="F208" s="42">
        <f>D208*E208</f>
        <v>0</v>
      </c>
      <c r="G208" s="10"/>
    </row>
    <row r="209" spans="1:7" s="11" customFormat="1" ht="13.8">
      <c r="A209" s="45" t="s">
        <v>15</v>
      </c>
      <c r="B209" s="43" t="s">
        <v>163</v>
      </c>
      <c r="C209" s="19"/>
      <c r="D209" s="19"/>
      <c r="E209" s="189"/>
      <c r="F209" s="46"/>
      <c r="G209" s="10"/>
    </row>
    <row r="210" spans="1:7" s="11" customFormat="1" ht="19.5" customHeight="1">
      <c r="A210" s="32"/>
      <c r="B210" s="109" t="s">
        <v>28</v>
      </c>
      <c r="C210" s="41" t="s">
        <v>21</v>
      </c>
      <c r="D210" s="42">
        <v>1</v>
      </c>
      <c r="E210" s="187"/>
      <c r="F210" s="42">
        <f t="shared" ref="F210" si="18">+E210*D210</f>
        <v>0</v>
      </c>
      <c r="G210" s="10"/>
    </row>
    <row r="211" spans="1:7" s="11" customFormat="1" ht="13.8">
      <c r="A211" s="90"/>
      <c r="B211" s="43"/>
      <c r="C211" s="14"/>
      <c r="D211" s="20"/>
      <c r="E211" s="188"/>
      <c r="F211" s="50"/>
      <c r="G211" s="10"/>
    </row>
    <row r="212" spans="1:7" s="11" customFormat="1" ht="25.5" customHeight="1">
      <c r="A212" s="52"/>
      <c r="B212" s="215" t="s">
        <v>164</v>
      </c>
      <c r="C212" s="216"/>
      <c r="D212" s="216"/>
      <c r="E212" s="195"/>
      <c r="F212" s="73">
        <f>SUM(F196:F211)</f>
        <v>0</v>
      </c>
      <c r="G212" s="10"/>
    </row>
    <row r="213" spans="1:7" s="11" customFormat="1" ht="13.8">
      <c r="A213" s="59"/>
      <c r="B213" s="95"/>
      <c r="C213" s="14"/>
      <c r="D213" s="14"/>
      <c r="E213" s="49"/>
      <c r="F213" s="50"/>
      <c r="G213" s="10"/>
    </row>
    <row r="214" spans="1:7" s="11" customFormat="1" ht="32.4" customHeight="1">
      <c r="A214" s="128" t="s">
        <v>19</v>
      </c>
      <c r="B214" s="217" t="s">
        <v>165</v>
      </c>
      <c r="C214" s="217"/>
      <c r="D214" s="217"/>
      <c r="E214" s="217"/>
      <c r="F214" s="218"/>
      <c r="G214" s="10"/>
    </row>
    <row r="215" spans="1:7" s="11" customFormat="1" ht="18" customHeight="1">
      <c r="A215" s="129"/>
      <c r="B215" s="130"/>
      <c r="C215" s="131"/>
      <c r="D215" s="131"/>
      <c r="E215" s="127"/>
      <c r="F215" s="132"/>
      <c r="G215" s="10"/>
    </row>
    <row r="216" spans="1:7" s="11" customFormat="1" ht="208.5" customHeight="1">
      <c r="A216" s="221" t="s">
        <v>1</v>
      </c>
      <c r="B216" s="62" t="s">
        <v>166</v>
      </c>
      <c r="C216" s="20"/>
      <c r="D216" s="20"/>
      <c r="E216" s="181"/>
      <c r="F216" s="58"/>
      <c r="G216" s="10"/>
    </row>
    <row r="217" spans="1:7" s="11" customFormat="1" ht="60" customHeight="1">
      <c r="A217" s="222"/>
      <c r="B217" s="133" t="s">
        <v>167</v>
      </c>
      <c r="C217" s="14"/>
      <c r="D217" s="47"/>
      <c r="E217" s="191"/>
      <c r="F217" s="21"/>
      <c r="G217" s="10"/>
    </row>
    <row r="218" spans="1:7" s="11" customFormat="1" ht="144" customHeight="1">
      <c r="A218" s="22" t="s">
        <v>9</v>
      </c>
      <c r="B218" s="93" t="s">
        <v>168</v>
      </c>
      <c r="C218" s="20"/>
      <c r="D218" s="14"/>
      <c r="E218" s="189"/>
      <c r="F218" s="50"/>
      <c r="G218" s="134"/>
    </row>
    <row r="219" spans="1:7" s="11" customFormat="1" ht="19.5" customHeight="1">
      <c r="A219" s="32"/>
      <c r="B219" s="109" t="s">
        <v>28</v>
      </c>
      <c r="C219" s="41" t="s">
        <v>21</v>
      </c>
      <c r="D219" s="42">
        <v>1</v>
      </c>
      <c r="E219" s="187"/>
      <c r="F219" s="42">
        <f t="shared" ref="F219" si="19">+E219*D219</f>
        <v>0</v>
      </c>
      <c r="G219" s="10"/>
    </row>
    <row r="220" spans="1:7" s="11" customFormat="1" ht="104.25" customHeight="1">
      <c r="A220" s="22" t="s">
        <v>11</v>
      </c>
      <c r="B220" s="114" t="s">
        <v>169</v>
      </c>
      <c r="C220" s="20"/>
      <c r="D220" s="20"/>
      <c r="E220" s="188"/>
      <c r="F220" s="50"/>
      <c r="G220" s="10"/>
    </row>
    <row r="221" spans="1:7" s="11" customFormat="1" ht="16.5" customHeight="1">
      <c r="A221" s="32"/>
      <c r="B221" s="109" t="s">
        <v>4</v>
      </c>
      <c r="C221" s="41" t="s">
        <v>10</v>
      </c>
      <c r="D221" s="42">
        <v>21</v>
      </c>
      <c r="E221" s="187"/>
      <c r="F221" s="42">
        <f>D221*E221</f>
        <v>0</v>
      </c>
      <c r="G221" s="10"/>
    </row>
    <row r="222" spans="1:7" s="11" customFormat="1" ht="254.25" customHeight="1">
      <c r="A222" s="223" t="s">
        <v>12</v>
      </c>
      <c r="B222" s="65" t="s">
        <v>170</v>
      </c>
      <c r="C222" s="225"/>
      <c r="D222" s="225"/>
      <c r="E222" s="228"/>
      <c r="F222" s="230"/>
      <c r="G222" s="214"/>
    </row>
    <row r="223" spans="1:7" s="11" customFormat="1" ht="68.25" customHeight="1">
      <c r="A223" s="224"/>
      <c r="B223" s="95" t="s">
        <v>171</v>
      </c>
      <c r="C223" s="226"/>
      <c r="D223" s="227"/>
      <c r="E223" s="229"/>
      <c r="F223" s="231"/>
      <c r="G223" s="214"/>
    </row>
    <row r="224" spans="1:7" s="11" customFormat="1" ht="16.5" customHeight="1">
      <c r="A224" s="32"/>
      <c r="B224" s="109" t="s">
        <v>4</v>
      </c>
      <c r="C224" s="41" t="s">
        <v>10</v>
      </c>
      <c r="D224" s="42">
        <v>200</v>
      </c>
      <c r="E224" s="187"/>
      <c r="F224" s="42">
        <f>D224*E224</f>
        <v>0</v>
      </c>
      <c r="G224" s="10"/>
    </row>
    <row r="225" spans="1:7" s="11" customFormat="1" ht="200.25" customHeight="1">
      <c r="A225" s="22" t="s">
        <v>13</v>
      </c>
      <c r="B225" s="93" t="s">
        <v>172</v>
      </c>
      <c r="C225" s="19"/>
      <c r="D225" s="20"/>
      <c r="E225" s="189"/>
      <c r="F225" s="50"/>
      <c r="G225" s="10"/>
    </row>
    <row r="226" spans="1:7" s="11" customFormat="1" ht="16.5" customHeight="1">
      <c r="A226" s="32"/>
      <c r="B226" s="109" t="s">
        <v>22</v>
      </c>
      <c r="C226" s="41" t="s">
        <v>3</v>
      </c>
      <c r="D226" s="42">
        <v>14</v>
      </c>
      <c r="E226" s="187"/>
      <c r="F226" s="42">
        <f>D226*E226</f>
        <v>0</v>
      </c>
      <c r="G226" s="10"/>
    </row>
    <row r="227" spans="1:7" s="11" customFormat="1" ht="19.5" customHeight="1">
      <c r="A227" s="90" t="s">
        <v>14</v>
      </c>
      <c r="B227" s="39" t="s">
        <v>173</v>
      </c>
      <c r="C227" s="14"/>
      <c r="D227" s="19"/>
      <c r="E227" s="188"/>
      <c r="F227" s="50"/>
      <c r="G227" s="10"/>
    </row>
    <row r="228" spans="1:7" s="11" customFormat="1" ht="16.5" customHeight="1">
      <c r="A228" s="32"/>
      <c r="B228" s="109" t="s">
        <v>22</v>
      </c>
      <c r="C228" s="41" t="s">
        <v>3</v>
      </c>
      <c r="D228" s="42">
        <v>14</v>
      </c>
      <c r="E228" s="187"/>
      <c r="F228" s="42">
        <f>D228*E228</f>
        <v>0</v>
      </c>
      <c r="G228" s="10"/>
    </row>
    <row r="229" spans="1:7" s="11" customFormat="1" ht="19.5" customHeight="1">
      <c r="A229" s="90" t="s">
        <v>15</v>
      </c>
      <c r="B229" s="39" t="s">
        <v>174</v>
      </c>
      <c r="C229" s="19"/>
      <c r="D229" s="19"/>
      <c r="E229" s="189"/>
      <c r="F229" s="50"/>
      <c r="G229" s="10"/>
    </row>
    <row r="230" spans="1:7" s="11" customFormat="1" ht="16.5" customHeight="1">
      <c r="A230" s="32"/>
      <c r="B230" s="109" t="s">
        <v>22</v>
      </c>
      <c r="C230" s="41" t="s">
        <v>3</v>
      </c>
      <c r="D230" s="42">
        <v>14</v>
      </c>
      <c r="E230" s="187"/>
      <c r="F230" s="42">
        <f>D230*E230</f>
        <v>0</v>
      </c>
      <c r="G230" s="10"/>
    </row>
    <row r="231" spans="1:7" s="11" customFormat="1" ht="19.5" customHeight="1">
      <c r="A231" s="119" t="s">
        <v>16</v>
      </c>
      <c r="B231" s="95" t="s">
        <v>175</v>
      </c>
      <c r="C231" s="14"/>
      <c r="D231" s="19"/>
      <c r="E231" s="189"/>
      <c r="F231" s="40"/>
      <c r="G231" s="10"/>
    </row>
    <row r="232" spans="1:7" s="11" customFormat="1" ht="16.5" customHeight="1">
      <c r="A232" s="32"/>
      <c r="B232" s="109" t="s">
        <v>22</v>
      </c>
      <c r="C232" s="41" t="s">
        <v>3</v>
      </c>
      <c r="D232" s="42">
        <v>14</v>
      </c>
      <c r="E232" s="187"/>
      <c r="F232" s="42">
        <f>D232*E232</f>
        <v>0</v>
      </c>
      <c r="G232" s="10"/>
    </row>
    <row r="233" spans="1:7" s="11" customFormat="1" ht="141.75" customHeight="1">
      <c r="A233" s="45" t="s">
        <v>61</v>
      </c>
      <c r="B233" s="93" t="s">
        <v>176</v>
      </c>
      <c r="C233" s="19"/>
      <c r="D233" s="19"/>
      <c r="E233" s="189"/>
      <c r="F233" s="40"/>
      <c r="G233" s="10"/>
    </row>
    <row r="234" spans="1:7" s="11" customFormat="1" ht="16.5" customHeight="1">
      <c r="A234" s="32"/>
      <c r="B234" s="109" t="s">
        <v>22</v>
      </c>
      <c r="C234" s="41" t="s">
        <v>3</v>
      </c>
      <c r="D234" s="42">
        <v>1</v>
      </c>
      <c r="E234" s="187"/>
      <c r="F234" s="42">
        <f>D234*E234</f>
        <v>0</v>
      </c>
      <c r="G234" s="10"/>
    </row>
    <row r="235" spans="1:7" s="11" customFormat="1" ht="13.8">
      <c r="A235" s="90"/>
      <c r="B235" s="43"/>
      <c r="C235" s="14"/>
      <c r="D235" s="14"/>
      <c r="E235" s="188"/>
      <c r="F235" s="40"/>
      <c r="G235" s="10"/>
    </row>
    <row r="236" spans="1:7" s="11" customFormat="1" ht="22.2" customHeight="1">
      <c r="A236" s="52"/>
      <c r="B236" s="215" t="s">
        <v>177</v>
      </c>
      <c r="C236" s="216"/>
      <c r="D236" s="216"/>
      <c r="E236" s="195"/>
      <c r="F236" s="135">
        <f>SUM(F216:F235)</f>
        <v>0</v>
      </c>
      <c r="G236" s="10"/>
    </row>
    <row r="237" spans="1:7" s="143" customFormat="1" ht="13.2">
      <c r="A237" s="136"/>
      <c r="B237" s="137"/>
      <c r="C237" s="138"/>
      <c r="D237" s="139"/>
      <c r="E237" s="140"/>
      <c r="F237" s="141"/>
      <c r="G237" s="142"/>
    </row>
    <row r="238" spans="1:7" s="11" customFormat="1" ht="32.4" customHeight="1">
      <c r="A238" s="128" t="s">
        <v>20</v>
      </c>
      <c r="B238" s="217" t="s">
        <v>178</v>
      </c>
      <c r="C238" s="217"/>
      <c r="D238" s="217"/>
      <c r="E238" s="217"/>
      <c r="F238" s="218"/>
      <c r="G238" s="10"/>
    </row>
    <row r="239" spans="1:7" s="11" customFormat="1" ht="17.25" customHeight="1">
      <c r="A239" s="144"/>
      <c r="B239" s="145"/>
      <c r="C239" s="146"/>
      <c r="D239" s="14"/>
      <c r="E239" s="15"/>
      <c r="F239" s="147"/>
      <c r="G239" s="10"/>
    </row>
    <row r="240" spans="1:7" s="11" customFormat="1" ht="168.75" customHeight="1">
      <c r="A240" s="219" t="s">
        <v>1</v>
      </c>
      <c r="B240" s="62" t="s">
        <v>179</v>
      </c>
      <c r="C240" s="20"/>
      <c r="D240" s="20"/>
      <c r="E240" s="181"/>
      <c r="F240" s="58"/>
      <c r="G240" s="10"/>
    </row>
    <row r="241" spans="1:8" s="11" customFormat="1" ht="51.75" customHeight="1">
      <c r="A241" s="220"/>
      <c r="B241" s="133" t="s">
        <v>167</v>
      </c>
      <c r="C241" s="14"/>
      <c r="D241" s="14"/>
      <c r="E241" s="180"/>
      <c r="F241" s="123"/>
      <c r="G241" s="10"/>
    </row>
    <row r="242" spans="1:8" s="11" customFormat="1" ht="54" customHeight="1">
      <c r="A242" s="38" t="s">
        <v>9</v>
      </c>
      <c r="B242" s="43" t="s">
        <v>180</v>
      </c>
      <c r="C242" s="20"/>
      <c r="D242" s="19"/>
      <c r="E242" s="189"/>
      <c r="F242" s="46"/>
      <c r="G242" s="10"/>
    </row>
    <row r="243" spans="1:8" s="11" customFormat="1" ht="16.5" customHeight="1">
      <c r="A243" s="32"/>
      <c r="B243" s="109" t="s">
        <v>4</v>
      </c>
      <c r="C243" s="41" t="s">
        <v>10</v>
      </c>
      <c r="D243" s="42">
        <v>20</v>
      </c>
      <c r="E243" s="187"/>
      <c r="F243" s="42">
        <f>D243*E243</f>
        <v>0</v>
      </c>
      <c r="G243" s="10"/>
    </row>
    <row r="244" spans="1:8" s="11" customFormat="1" ht="40.5" customHeight="1">
      <c r="A244" s="38" t="s">
        <v>11</v>
      </c>
      <c r="B244" s="39" t="s">
        <v>181</v>
      </c>
      <c r="C244" s="19"/>
      <c r="D244" s="19"/>
      <c r="E244" s="188"/>
      <c r="F244" s="50"/>
      <c r="G244" s="10"/>
    </row>
    <row r="245" spans="1:8" s="11" customFormat="1" ht="16.5" customHeight="1">
      <c r="A245" s="32"/>
      <c r="B245" s="109" t="s">
        <v>4</v>
      </c>
      <c r="C245" s="41" t="s">
        <v>10</v>
      </c>
      <c r="D245" s="42">
        <v>100</v>
      </c>
      <c r="E245" s="187"/>
      <c r="F245" s="42">
        <f>D245*E245</f>
        <v>0</v>
      </c>
      <c r="G245" s="10"/>
    </row>
    <row r="246" spans="1:8" s="11" customFormat="1" ht="13.8">
      <c r="A246" s="59"/>
      <c r="B246" s="95"/>
      <c r="C246" s="20"/>
      <c r="D246" s="14"/>
      <c r="E246" s="190"/>
      <c r="F246" s="50"/>
      <c r="G246" s="10"/>
    </row>
    <row r="247" spans="1:8" s="11" customFormat="1" ht="25.5" customHeight="1">
      <c r="A247" s="148"/>
      <c r="B247" s="215" t="s">
        <v>182</v>
      </c>
      <c r="C247" s="216" t="s">
        <v>183</v>
      </c>
      <c r="D247" s="216"/>
      <c r="E247" s="197"/>
      <c r="F247" s="149">
        <f>+SUM(F240:F246)</f>
        <v>0</v>
      </c>
      <c r="G247" s="10"/>
    </row>
    <row r="248" spans="1:8" s="11" customFormat="1" ht="22.2" customHeight="1">
      <c r="A248" s="150"/>
      <c r="B248" s="151"/>
      <c r="C248" s="151"/>
      <c r="D248" s="151"/>
      <c r="E248" s="152"/>
      <c r="F248" s="153"/>
      <c r="G248" s="10"/>
    </row>
    <row r="249" spans="1:8" s="156" customFormat="1" ht="15" customHeight="1">
      <c r="A249" s="154"/>
      <c r="B249" s="154"/>
      <c r="C249" s="154"/>
      <c r="D249" s="154"/>
      <c r="E249" s="154"/>
      <c r="F249" s="155"/>
    </row>
    <row r="250" spans="1:8" ht="42.75" customHeight="1">
      <c r="A250" s="211" t="s">
        <v>184</v>
      </c>
      <c r="B250" s="212"/>
      <c r="C250" s="212"/>
      <c r="D250" s="212"/>
      <c r="E250" s="212"/>
      <c r="F250" s="213"/>
      <c r="H250" s="157"/>
    </row>
    <row r="251" spans="1:8" ht="24.75" customHeight="1">
      <c r="A251" s="158" t="s">
        <v>0</v>
      </c>
      <c r="B251" s="205" t="s">
        <v>23</v>
      </c>
      <c r="C251" s="206"/>
      <c r="D251" s="206"/>
      <c r="E251" s="207"/>
      <c r="F251" s="159">
        <f>F30</f>
        <v>0</v>
      </c>
      <c r="H251" s="160"/>
    </row>
    <row r="252" spans="1:8" ht="24.75" customHeight="1">
      <c r="A252" s="158" t="s">
        <v>2</v>
      </c>
      <c r="B252" s="161" t="s">
        <v>49</v>
      </c>
      <c r="C252" s="162"/>
      <c r="D252" s="162"/>
      <c r="E252" s="162"/>
      <c r="F252" s="163">
        <f>F61</f>
        <v>0</v>
      </c>
      <c r="H252" s="160"/>
    </row>
    <row r="253" spans="1:8" ht="24.75" customHeight="1">
      <c r="A253" s="158" t="s">
        <v>5</v>
      </c>
      <c r="B253" s="205" t="s">
        <v>70</v>
      </c>
      <c r="C253" s="206"/>
      <c r="D253" s="206"/>
      <c r="E253" s="207"/>
      <c r="F253" s="163">
        <f>F93</f>
        <v>0</v>
      </c>
      <c r="H253" s="160"/>
    </row>
    <row r="254" spans="1:8" ht="24.75" customHeight="1">
      <c r="A254" s="158" t="s">
        <v>6</v>
      </c>
      <c r="B254" s="205" t="s">
        <v>94</v>
      </c>
      <c r="C254" s="206"/>
      <c r="D254" s="206"/>
      <c r="E254" s="207"/>
      <c r="F254" s="163">
        <f>F118</f>
        <v>0</v>
      </c>
      <c r="H254" s="160"/>
    </row>
    <row r="255" spans="1:8" ht="24.75" customHeight="1">
      <c r="A255" s="158" t="s">
        <v>7</v>
      </c>
      <c r="B255" s="205" t="s">
        <v>115</v>
      </c>
      <c r="C255" s="206"/>
      <c r="D255" s="206"/>
      <c r="E255" s="207"/>
      <c r="F255" s="163">
        <f>F135</f>
        <v>0</v>
      </c>
      <c r="H255" s="160"/>
    </row>
    <row r="256" spans="1:8" ht="24.75" customHeight="1">
      <c r="A256" s="158" t="s">
        <v>8</v>
      </c>
      <c r="B256" s="205" t="s">
        <v>124</v>
      </c>
      <c r="C256" s="206"/>
      <c r="D256" s="206"/>
      <c r="E256" s="207"/>
      <c r="F256" s="163">
        <f>F163</f>
        <v>0</v>
      </c>
      <c r="H256" s="160"/>
    </row>
    <row r="257" spans="1:9" ht="24.75" customHeight="1">
      <c r="A257" s="158" t="s">
        <v>17</v>
      </c>
      <c r="B257" s="205" t="s">
        <v>185</v>
      </c>
      <c r="C257" s="206"/>
      <c r="D257" s="206"/>
      <c r="E257" s="207"/>
      <c r="F257" s="159">
        <f>F191</f>
        <v>0</v>
      </c>
      <c r="H257" s="160"/>
    </row>
    <row r="258" spans="1:9" ht="24.75" customHeight="1">
      <c r="A258" s="158" t="s">
        <v>18</v>
      </c>
      <c r="B258" s="205" t="s">
        <v>155</v>
      </c>
      <c r="C258" s="206"/>
      <c r="D258" s="206"/>
      <c r="E258" s="207"/>
      <c r="F258" s="159">
        <f>F212</f>
        <v>0</v>
      </c>
      <c r="H258" s="160"/>
    </row>
    <row r="259" spans="1:9" ht="24.75" customHeight="1">
      <c r="A259" s="158" t="s">
        <v>19</v>
      </c>
      <c r="B259" s="205" t="s">
        <v>186</v>
      </c>
      <c r="C259" s="206"/>
      <c r="D259" s="206"/>
      <c r="E259" s="207"/>
      <c r="F259" s="159">
        <f>F236</f>
        <v>0</v>
      </c>
      <c r="H259" s="160"/>
    </row>
    <row r="260" spans="1:9" ht="24.75" customHeight="1">
      <c r="A260" s="164" t="s">
        <v>20</v>
      </c>
      <c r="B260" s="208" t="s">
        <v>178</v>
      </c>
      <c r="C260" s="209"/>
      <c r="D260" s="209"/>
      <c r="E260" s="210"/>
      <c r="F260" s="159">
        <f>F247</f>
        <v>0</v>
      </c>
      <c r="H260" s="160"/>
    </row>
    <row r="261" spans="1:9" ht="21" customHeight="1">
      <c r="A261" s="165"/>
      <c r="B261" s="166"/>
      <c r="C261" s="166"/>
      <c r="D261" s="166"/>
      <c r="E261" s="166"/>
      <c r="F261" s="167"/>
      <c r="H261" s="160"/>
    </row>
    <row r="262" spans="1:9" ht="23.25" customHeight="1">
      <c r="A262" s="204" t="s">
        <v>193</v>
      </c>
      <c r="B262" s="204"/>
      <c r="C262" s="204"/>
      <c r="D262" s="204"/>
      <c r="E262" s="204"/>
      <c r="F262" s="168">
        <f>SUM(F251:F260)</f>
        <v>0</v>
      </c>
      <c r="H262" s="169"/>
      <c r="I262" s="170"/>
    </row>
    <row r="263" spans="1:9" ht="23.25" customHeight="1">
      <c r="A263" s="204" t="s">
        <v>194</v>
      </c>
      <c r="B263" s="204"/>
      <c r="C263" s="204"/>
      <c r="D263" s="204"/>
      <c r="E263" s="204"/>
      <c r="F263" s="1">
        <v>0</v>
      </c>
      <c r="H263" s="169"/>
    </row>
    <row r="264" spans="1:9" ht="22.5" customHeight="1">
      <c r="A264" s="204" t="s">
        <v>195</v>
      </c>
      <c r="B264" s="204"/>
      <c r="C264" s="204"/>
      <c r="D264" s="204"/>
      <c r="E264" s="204"/>
      <c r="F264" s="168">
        <f>F262*F263</f>
        <v>0</v>
      </c>
      <c r="H264" s="169"/>
    </row>
    <row r="265" spans="1:9" ht="15.6">
      <c r="A265" s="204" t="s">
        <v>196</v>
      </c>
      <c r="B265" s="204"/>
      <c r="C265" s="204"/>
      <c r="D265" s="204"/>
      <c r="E265" s="204"/>
      <c r="F265" s="168">
        <f>F262-F264</f>
        <v>0</v>
      </c>
    </row>
    <row r="266" spans="1:9" ht="15.6">
      <c r="A266" s="204" t="s">
        <v>197</v>
      </c>
      <c r="B266" s="204"/>
      <c r="C266" s="204"/>
      <c r="D266" s="204"/>
      <c r="E266" s="204"/>
      <c r="F266" s="168">
        <f>F265*0.17</f>
        <v>0</v>
      </c>
    </row>
    <row r="267" spans="1:9" ht="15.6">
      <c r="A267" s="204" t="s">
        <v>198</v>
      </c>
      <c r="B267" s="204"/>
      <c r="C267" s="204"/>
      <c r="D267" s="204"/>
      <c r="E267" s="204"/>
      <c r="F267" s="168">
        <f>F265+F266</f>
        <v>0</v>
      </c>
    </row>
    <row r="270" spans="1:9">
      <c r="A270" s="3"/>
      <c r="F270" s="3"/>
    </row>
    <row r="271" spans="1:9">
      <c r="A271" s="3"/>
      <c r="B271" s="174" t="s">
        <v>204</v>
      </c>
      <c r="C271" s="175"/>
      <c r="D271" s="198" t="s">
        <v>199</v>
      </c>
      <c r="E271" s="198"/>
      <c r="F271" s="199"/>
    </row>
    <row r="272" spans="1:9">
      <c r="A272" s="3"/>
      <c r="B272" s="175" t="s">
        <v>200</v>
      </c>
      <c r="C272" s="175"/>
      <c r="D272" s="198" t="s">
        <v>199</v>
      </c>
      <c r="E272" s="198"/>
      <c r="F272" s="199"/>
    </row>
    <row r="273" spans="1:6">
      <c r="A273" s="3"/>
      <c r="B273" s="175"/>
      <c r="C273" s="175"/>
      <c r="D273" s="198"/>
      <c r="E273" s="200"/>
      <c r="F273" s="199"/>
    </row>
    <row r="274" spans="1:6" ht="28.8">
      <c r="A274" s="3"/>
      <c r="B274" s="174" t="s">
        <v>201</v>
      </c>
      <c r="C274" s="174"/>
      <c r="D274" s="198" t="s">
        <v>199</v>
      </c>
      <c r="E274" s="198"/>
      <c r="F274" s="199"/>
    </row>
    <row r="275" spans="1:6">
      <c r="B275" s="175"/>
      <c r="C275" s="175"/>
      <c r="D275" s="198"/>
      <c r="E275" s="198"/>
      <c r="F275" s="199"/>
    </row>
    <row r="276" spans="1:6">
      <c r="B276" s="175" t="s">
        <v>202</v>
      </c>
      <c r="C276" s="175"/>
      <c r="D276" s="198" t="s">
        <v>199</v>
      </c>
      <c r="E276" s="198"/>
      <c r="F276" s="199"/>
    </row>
    <row r="277" spans="1:6">
      <c r="B277" s="175"/>
      <c r="C277" s="175"/>
      <c r="D277" s="201"/>
      <c r="E277" s="198"/>
      <c r="F277" s="199"/>
    </row>
    <row r="278" spans="1:6">
      <c r="B278" s="176"/>
      <c r="C278" s="175"/>
      <c r="D278" s="177"/>
      <c r="E278" s="175"/>
    </row>
    <row r="279" spans="1:6">
      <c r="B279" s="175" t="s">
        <v>203</v>
      </c>
      <c r="C279" s="175"/>
      <c r="D279" s="178"/>
      <c r="E279" s="179"/>
    </row>
  </sheetData>
  <sheetProtection algorithmName="SHA-512" hashValue="hqLSFqlvVN+qjFdUDI8+u8JEjrstFhlsYVlCTmZwIAqMVhbt9pyS+7dpI7jzCN2Uw+waRfMyXs1rOYWLU0dZgw==" saltValue="4y8S89YEsnxZ1H/VngK/vA==" spinCount="100000" sheet="1" objects="1" scenarios="1"/>
  <mergeCells count="58">
    <mergeCell ref="B4:F4"/>
    <mergeCell ref="G7:G8"/>
    <mergeCell ref="B30:D30"/>
    <mergeCell ref="A1:F1"/>
    <mergeCell ref="B118:D118"/>
    <mergeCell ref="B32:F32"/>
    <mergeCell ref="A34:A36"/>
    <mergeCell ref="A37:A38"/>
    <mergeCell ref="C37:C38"/>
    <mergeCell ref="D37:D38"/>
    <mergeCell ref="E37:E38"/>
    <mergeCell ref="F37:F38"/>
    <mergeCell ref="G37:G38"/>
    <mergeCell ref="B61:D61"/>
    <mergeCell ref="B63:F63"/>
    <mergeCell ref="B93:D93"/>
    <mergeCell ref="B95:F95"/>
    <mergeCell ref="B212:D212"/>
    <mergeCell ref="B120:F120"/>
    <mergeCell ref="A122:A123"/>
    <mergeCell ref="B135:D135"/>
    <mergeCell ref="B137:F137"/>
    <mergeCell ref="A139:A141"/>
    <mergeCell ref="B163:D163"/>
    <mergeCell ref="B165:F165"/>
    <mergeCell ref="A167:A169"/>
    <mergeCell ref="B191:D191"/>
    <mergeCell ref="B194:F194"/>
    <mergeCell ref="A196:A198"/>
    <mergeCell ref="B214:F214"/>
    <mergeCell ref="A216:A217"/>
    <mergeCell ref="A222:A223"/>
    <mergeCell ref="C222:C223"/>
    <mergeCell ref="D222:D223"/>
    <mergeCell ref="E222:E223"/>
    <mergeCell ref="F222:F223"/>
    <mergeCell ref="A250:F250"/>
    <mergeCell ref="G222:G223"/>
    <mergeCell ref="B236:D236"/>
    <mergeCell ref="B238:F238"/>
    <mergeCell ref="A240:A241"/>
    <mergeCell ref="B247:D247"/>
    <mergeCell ref="A2:F2"/>
    <mergeCell ref="A265:E265"/>
    <mergeCell ref="A266:E266"/>
    <mergeCell ref="A267:E267"/>
    <mergeCell ref="A262:E262"/>
    <mergeCell ref="A263:E263"/>
    <mergeCell ref="A264:E264"/>
    <mergeCell ref="B257:E257"/>
    <mergeCell ref="B258:E258"/>
    <mergeCell ref="B259:E259"/>
    <mergeCell ref="B260:E260"/>
    <mergeCell ref="B251:E251"/>
    <mergeCell ref="B253:E253"/>
    <mergeCell ref="B254:E254"/>
    <mergeCell ref="B255:E255"/>
    <mergeCell ref="B256:E256"/>
  </mergeCells>
  <pageMargins left="0.7" right="0.7" top="0.75" bottom="0.75" header="0.3" footer="0.3"/>
  <pageSetup paperSize="9" scale="67" orientation="portrait" verticalDpi="0" r:id="rId1"/>
  <rowBreaks count="1" manualBreakCount="1">
    <brk id="239" max="5" man="1"/>
  </rowBreaks>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LOT 04</vt:lpstr>
      <vt:lpstr>'LOT 04'!Print_Area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Marko-Hp</dc:creator>
  <cp:lastModifiedBy>Edin Zahirovic</cp:lastModifiedBy>
  <cp:lastPrinted>2025-02-18T12:18:24Z</cp:lastPrinted>
  <dcterms:created xsi:type="dcterms:W3CDTF">2025-01-21T07:18:07Z</dcterms:created>
  <dcterms:modified xsi:type="dcterms:W3CDTF">2025-02-20T09:49:40Z</dcterms:modified>
</cp:coreProperties>
</file>