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FreeForAll\31 INTERREG 3 IMPLEMENTACIJA 2024\05 Tenderi i ugovori\07 Radovi na objektu Kampusa UNTZ - PONOVLJENI\03 Tenderski dosije\"/>
    </mc:Choice>
  </mc:AlternateContent>
  <xr:revisionPtr revIDLastSave="0" documentId="13_ncr:1_{347AF909-480D-4967-A0C1-98E1F2F8F1EA}" xr6:coauthVersionLast="36" xr6:coauthVersionMax="36" xr10:uidLastSave="{00000000-0000-0000-0000-000000000000}"/>
  <bookViews>
    <workbookView xWindow="0" yWindow="0" windowWidth="18900" windowHeight="6240" xr2:uid="{290D5E5E-6B6A-4F20-AB6F-30E37C874D16}"/>
  </bookViews>
  <sheets>
    <sheet name="LOT 05" sheetId="6" r:id="rId1"/>
  </sheets>
  <definedNames>
    <definedName name="_xlnm.Print_Area" localSheetId="0">'LOT 05'!$A$1:$F$322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28" i="6" l="1"/>
  <c r="F163" i="6"/>
  <c r="F79" i="6"/>
  <c r="F240" i="6" l="1"/>
  <c r="F292" i="6" l="1"/>
  <c r="F294" i="6" s="1"/>
  <c r="F290" i="6"/>
  <c r="F276" i="6"/>
  <c r="F274" i="6"/>
  <c r="F272" i="6"/>
  <c r="F269" i="6"/>
  <c r="F267" i="6"/>
  <c r="F265" i="6"/>
  <c r="F263" i="6"/>
  <c r="F226" i="6"/>
  <c r="F224" i="6"/>
  <c r="F222" i="6"/>
  <c r="F218" i="6"/>
  <c r="F204" i="6"/>
  <c r="F202" i="6"/>
  <c r="F200" i="6"/>
  <c r="F198" i="6"/>
  <c r="F197" i="6"/>
  <c r="F194" i="6"/>
  <c r="F192" i="6"/>
  <c r="F190" i="6"/>
  <c r="F188" i="6"/>
  <c r="F186" i="6"/>
  <c r="F184" i="6"/>
  <c r="F182" i="6"/>
  <c r="F180" i="6"/>
  <c r="F177" i="6"/>
  <c r="F173" i="6"/>
  <c r="F161" i="6"/>
  <c r="F159" i="6"/>
  <c r="F157" i="6"/>
  <c r="F154" i="6"/>
  <c r="F138" i="6"/>
  <c r="F137" i="6"/>
  <c r="F134" i="6"/>
  <c r="F132" i="6"/>
  <c r="F131" i="6"/>
  <c r="F128" i="6"/>
  <c r="F127" i="6"/>
  <c r="F124" i="6"/>
  <c r="F122" i="6"/>
  <c r="F120" i="6"/>
  <c r="F119" i="6"/>
  <c r="F116" i="6"/>
  <c r="F115" i="6"/>
  <c r="F112" i="6"/>
  <c r="F110" i="6"/>
  <c r="F107" i="6"/>
  <c r="F104" i="6"/>
  <c r="F102" i="6"/>
  <c r="F100" i="6"/>
  <c r="F98" i="6"/>
  <c r="F96" i="6"/>
  <c r="F93" i="6"/>
  <c r="F89" i="6"/>
  <c r="F77" i="6"/>
  <c r="F75" i="6"/>
  <c r="F73" i="6"/>
  <c r="F69" i="6"/>
  <c r="F57" i="6"/>
  <c r="F55" i="6"/>
  <c r="F53" i="6"/>
  <c r="F51" i="6"/>
  <c r="F50" i="6"/>
  <c r="F47" i="6"/>
  <c r="F46" i="6"/>
  <c r="F43" i="6"/>
  <c r="F41" i="6"/>
  <c r="F39" i="6"/>
  <c r="F37" i="6"/>
  <c r="F35" i="6"/>
  <c r="F33" i="6"/>
  <c r="F32" i="6"/>
  <c r="F29" i="6"/>
  <c r="F27" i="6"/>
  <c r="F25" i="6"/>
  <c r="F23" i="6"/>
  <c r="F21" i="6"/>
  <c r="F19" i="6"/>
  <c r="F16" i="6"/>
  <c r="F12" i="6"/>
  <c r="F297" i="6" l="1"/>
  <c r="F300" i="6"/>
  <c r="F302" i="6" s="1"/>
  <c r="F304" i="6" s="1"/>
  <c r="F305" i="6" s="1"/>
  <c r="F306" i="6" s="1"/>
  <c r="F307" i="6" s="1"/>
  <c r="F298" i="6"/>
  <c r="F299" i="6"/>
</calcChain>
</file>

<file path=xl/sharedStrings.xml><?xml version="1.0" encoding="utf-8"?>
<sst xmlns="http://schemas.openxmlformats.org/spreadsheetml/2006/main" count="554" uniqueCount="218">
  <si>
    <t>Jed. mj.</t>
  </si>
  <si>
    <t>I</t>
  </si>
  <si>
    <t>1.</t>
  </si>
  <si>
    <t>II</t>
  </si>
  <si>
    <t>kom</t>
  </si>
  <si>
    <t>Obračun po m'.</t>
  </si>
  <si>
    <t>III</t>
  </si>
  <si>
    <t>IV</t>
  </si>
  <si>
    <t>1.1</t>
  </si>
  <si>
    <t>m'</t>
  </si>
  <si>
    <t>1.2</t>
  </si>
  <si>
    <t>1.3</t>
  </si>
  <si>
    <t>1.4</t>
  </si>
  <si>
    <t>1.5</t>
  </si>
  <si>
    <t>1.6</t>
  </si>
  <si>
    <t>1.7</t>
  </si>
  <si>
    <t>komplet</t>
  </si>
  <si>
    <t>Obračun po ugrađenom komadu.</t>
  </si>
  <si>
    <t>Obračun paušalno.</t>
  </si>
  <si>
    <t>paušal</t>
  </si>
  <si>
    <t>Obračun po kompletu.</t>
  </si>
  <si>
    <t>1.8</t>
  </si>
  <si>
    <t>1.9</t>
  </si>
  <si>
    <t>1.10</t>
  </si>
  <si>
    <t>1.11</t>
  </si>
  <si>
    <t>1.12</t>
  </si>
  <si>
    <t>UKUPNO:</t>
  </si>
  <si>
    <t>GRIJANJE I HLAĐENJE - ZONA 1</t>
  </si>
  <si>
    <r>
      <rPr>
        <b/>
        <sz val="9"/>
        <rFont val="Calibri"/>
        <family val="2"/>
        <charset val="238"/>
        <scheme val="minor"/>
      </rPr>
      <t>Instalacija sistema grijanja i hlađenja - ZONA 1</t>
    </r>
    <r>
      <rPr>
        <sz val="9"/>
        <rFont val="Calibri"/>
        <family val="2"/>
        <charset val="238"/>
        <scheme val="minor"/>
      </rPr>
      <t xml:space="preserve">
Nabavka i instalacija nove opreme u sistemu grijanja i hlađenja sa toplotnom pumpom zrak - voda, split sistem. Prilikom ugradnje obavezno je pridržavati se  tehničkih uslova, važećih standarda i preporuka proizvođača opreme. 
Prije postavljanja opreme potrebno je izvršiti pripremu podloge koja obuhvata sav potreban rad i neophodne nosače.
Ova stavka obuhvata demontažu već postojeće nepotrebne opreme sistema grijanja, te odlaganje otpadnog materijala na privremenu deponiju na gradilištu, a zatim utovar u kamione i odvoz na najbližu opštinsku deponiju kao i sve nepredviđene radove.
Za puštanje u rad i automatizaciju sistema nakon uspješne funkcionalne probe potrebne su navedene stavke:</t>
    </r>
  </si>
  <si>
    <t>Nabavka i ugradnja toplotne pumpe zrak - voda uz mogućnost WiFi upravljanja pomoću Android aplikacije, te sa automatskim defrost modom</t>
  </si>
  <si>
    <t>Kapactet: g/h 16kW/14kW</t>
  </si>
  <si>
    <r>
      <t xml:space="preserve">Grijanje pri vanjskoj temperaturi: -20 do +35 </t>
    </r>
    <r>
      <rPr>
        <sz val="9"/>
        <rFont val="Calibri"/>
        <family val="2"/>
        <charset val="238"/>
      </rPr>
      <t>⁰C</t>
    </r>
  </si>
  <si>
    <t>Minimalni COP: 4,5</t>
  </si>
  <si>
    <t>Napajanje: 380 V, 50 Hz</t>
  </si>
  <si>
    <t>Nabavka i ugradnja ekspanzione posude</t>
  </si>
  <si>
    <t>Zapremina: 24 l</t>
  </si>
  <si>
    <t>Priključak: 3/4''</t>
  </si>
  <si>
    <t xml:space="preserve">Nabavka i ugradnja akumulacionog spremnika </t>
  </si>
  <si>
    <t>Zapremina: 300 l</t>
  </si>
  <si>
    <t>Izrada i ugradnja razdjelnika i sabirnika od čelične bešavne cijevi DN100, dužine 600 mm, sa priključcima 2xDN32 i 1xDN25 (na razdjelniku) i 2xDN32 i 1xDN25 (na sabirniku), sa odzrakama, ispusnom slavinom i izolacijom</t>
  </si>
  <si>
    <t>Nabavka i ugradnja sigurnosne grupe 1", koja obuhvata odzračni ventil, manometar i ventil sigurnosti. U cijenu uračunati cijevnu redukciju na 1"</t>
  </si>
  <si>
    <t>Nabavka i ugradnja električnog grijača 3 kW, 400 V, priključka 6/4'' za dogrijavanje akumulacionog spremnika (sa termostatom)</t>
  </si>
  <si>
    <t>Nabavka i ugradnja ventila sigurnosti DN20, PN6</t>
  </si>
  <si>
    <t>Nabavka i ugradnja hvatača nečistoća - filtera, navojni priključak. U cijenu uračunati narezivanje navoja, nipl i holender, DN32, PN16</t>
  </si>
  <si>
    <t>Nabavka i ugradnja kuglastog ventila sa navojem. U cijenu uračunati narezivanje navoja, nipl i holender, sljedećih dimenzija</t>
  </si>
  <si>
    <t>DN32, PN16</t>
  </si>
  <si>
    <t>kom.</t>
  </si>
  <si>
    <t>DN25, PN16</t>
  </si>
  <si>
    <t>Nabavka i ugradnja nepovratnog ventila, navojni priključak. U cijenu uračunati narezivanje navoja, nipl i holender DN32. PN16</t>
  </si>
  <si>
    <t>Nabavka i ugradnja manometra, mjernog opsega 0-6 bar</t>
  </si>
  <si>
    <t>Nabavka i ugradnja termometra, mjernog opsega 0-120 °C</t>
  </si>
  <si>
    <t>1.13</t>
  </si>
  <si>
    <t>Nabavka i ugradnja cijevnog termostata (sonda PT1000)</t>
  </si>
  <si>
    <t>1.14</t>
  </si>
  <si>
    <t>Nabavka i ugradnja RTL termostatskog ventila DN25, za regulaciju temperature grijanja. Ugradnja na povrat</t>
  </si>
  <si>
    <t>1.15</t>
  </si>
  <si>
    <t>Nabavka i ugradnja cirkulacione pumpe sa elektronskim upravljanjem i frekventnom regulacijom broja obrtaja</t>
  </si>
  <si>
    <t>Qmax=1,35 m³/h, Hmax= 3 m, 230 V, 50 Hz; DN25</t>
  </si>
  <si>
    <t>Qmax=1,35 m³/h, Hmax= 1 m, 230 V, 50 Hz; DN25</t>
  </si>
  <si>
    <t>1.16</t>
  </si>
  <si>
    <t>Nabavka i ugradnja zidne ventilokonvektorske jedinice</t>
  </si>
  <si>
    <t>učinak hlađenja: 1,85 kW</t>
  </si>
  <si>
    <t>učinak hlađenja: 2,16 kW</t>
  </si>
  <si>
    <t>1.17</t>
  </si>
  <si>
    <t>Nabavka i ugradnja sobnog programabilnog sedmičnog termostata, sa tačnošću regulacije +/- 0,5 °C</t>
  </si>
  <si>
    <t>1.18</t>
  </si>
  <si>
    <t>Nabavka i ugradnja opreme za priključenje zidne ventilokonvektorske jedinice na čelični cjevovod, koja obuhvata:
- Pocinčani "T" komad 1/2", 2 kom.
- Kugla ventil M/Ž 1/2", 2 kom.
- Automatski odzračni ventil 1/2", 2 kom.
- Fleksibilna orebrena cijev 1/2", 0,5 m, 2 kom.
- Kugla ventil (leptir) sa holenderom 1/2", 2 kom.</t>
  </si>
  <si>
    <t>1.19</t>
  </si>
  <si>
    <t>Nabavka i ugradnja inverter klima urađaja, kapaciteta 3,5 kW, rashladno sredstvo R32, uz mogućnost WiFi upravljanja pomoću Android aplikacije. Komplet obuhvata unutrašnju i vanjsku jedinicu. U cijenu uračunati i potrebne cjevovode dužine 11 m.</t>
  </si>
  <si>
    <t>1.20</t>
  </si>
  <si>
    <t>Nabavka i ugradnja čelične bešavne cijevi. U cijenu uračunati izradu oslonaca cijevi, lukove, cijevne redukcije,"T" komade, obujmice, rozetne, spojni i zaptivni materijal i sl.</t>
  </si>
  <si>
    <t>DN15 (ø21,6x2,1 mm)</t>
  </si>
  <si>
    <t>DN20 (ø26,9x2,3 mm)</t>
  </si>
  <si>
    <t>DN25 (ø33,7x2,6 mm)</t>
  </si>
  <si>
    <t>DN32 (ø42,4x2,6 mm)</t>
  </si>
  <si>
    <t>Profilisana paronepropusna izolacija od sintetičkog kaučuka, za izolaciju čeličnog cjevovoda grijanja, sa izolacijom debljine 13 mm, za cijevi:</t>
  </si>
  <si>
    <t>Sve cijevi horizontalne i vertikalne mreže koja je sklona korodiranju, dobro očistiti od eventualne korozije i drugih nečistoća, a zatim izvršiti antikorozionu zaštitu 2x temeljnom bojom, zatim dva puta završnom - lak bojom. Za antikorozionu zaštitu koristiti boje otporne na temperaturu do 100˚C. Antikorozionu zaštitu raditi prema standardu SIS 851 111</t>
  </si>
  <si>
    <r>
      <t>m</t>
    </r>
    <r>
      <rPr>
        <sz val="10"/>
        <rFont val="Calibri"/>
        <family val="2"/>
        <charset val="238"/>
      </rPr>
      <t>²</t>
    </r>
  </si>
  <si>
    <t>1.21</t>
  </si>
  <si>
    <t>Nabavka i ugradnja PPR cijevi, za odvod kondenzata sa ventilokonvektorskih jedinica. Odvod kondenzata izvesti u najbliži sanitarni čvor. U cijenu uračunati fazonske komade, ovjese i priključke u odvode</t>
  </si>
  <si>
    <t>ø25 mm</t>
  </si>
  <si>
    <t>m</t>
  </si>
  <si>
    <t>ø32 mm</t>
  </si>
  <si>
    <t>1.22</t>
  </si>
  <si>
    <t>Hladna tlačna proba kompletnog sistema na hladni hidraulički pritisak 1,3 puta veći od radnog</t>
  </si>
  <si>
    <t>1.23</t>
  </si>
  <si>
    <t>Topla proba i fina regulacija sistema</t>
  </si>
  <si>
    <t>UKUPNO GRIJANJE I HLAĐENJE - ZONA 1</t>
  </si>
  <si>
    <t>GRIJANJE I HLAĐENJE - ZONA 2</t>
  </si>
  <si>
    <r>
      <rPr>
        <b/>
        <sz val="9"/>
        <rFont val="Calibri"/>
        <family val="2"/>
        <charset val="238"/>
        <scheme val="minor"/>
      </rPr>
      <t>Instalacija sistema grijanja i hlađenja - ZONA 2</t>
    </r>
    <r>
      <rPr>
        <sz val="9"/>
        <rFont val="Calibri"/>
        <family val="2"/>
        <charset val="238"/>
        <scheme val="minor"/>
      </rPr>
      <t xml:space="preserve">
Nabavka i instalacija nove opreme u sistemu grijanja i hlađenja sa toplotnom pumpom zrak - voda, split sistem. Prilikom ugradnje obavezno je pridržavati se  tehničkih uslova, važećih standarda i preporuka proizvođača opreme. 
Prije postavljanja opreme potrebno je izvršiti pripremu podloge koja obuhvata sav potreban rad i neophodne nosače.
Ova stavka obuhvata demontažu već postojeće nepotrebne opreme sistema grijanja, te odlaganje otpadnog materijala na privremenu deponiju na gradilištu, a zatim utovar u kamione i odvoz na najbližu opštinsku deponiju kao i sve nepredviđene radove.
Za puštanje u rad i automatizaciju sistema nakon uspješne funkcionalne probe potrebne su navedene stavke:
</t>
    </r>
  </si>
  <si>
    <t>1.1.</t>
  </si>
  <si>
    <t>Kapactet: g/h 75 kW/70 kW</t>
  </si>
  <si>
    <r>
      <t xml:space="preserve">Grijanje pri vanjskoj temperaturi: -20 do +43 </t>
    </r>
    <r>
      <rPr>
        <sz val="9"/>
        <rFont val="Calibri"/>
        <family val="2"/>
        <charset val="238"/>
      </rPr>
      <t>⁰C</t>
    </r>
  </si>
  <si>
    <t>Minimalni COP: 3,16</t>
  </si>
  <si>
    <t>Napajanje: 400V, 50 Hz</t>
  </si>
  <si>
    <t>Zapremina: 150 l</t>
  </si>
  <si>
    <t>Priključak: 1''</t>
  </si>
  <si>
    <t>Zapremina: 1500 l</t>
  </si>
  <si>
    <t>Nabavka i ugradnja električnog grijača 12 kW, 400 V, priključka 6/4'' za dogrijavanje akumulacionog spremnika (sa termostatom)</t>
  </si>
  <si>
    <t>Nabavka i ugradnja ventila sigurnosti DN25, PN6</t>
  </si>
  <si>
    <t>Nabavka i ugradnja hvatača nečistoća - filtera, navojni priključak. U cijenu uračunati narezivanje navoja, nipl i holender, DN65, PN16</t>
  </si>
  <si>
    <t xml:space="preserve">Nabavka i ugradnja kuglastog ventila sa navojem. U cijenu uračunati narezivanje navoja, nipl i holender </t>
  </si>
  <si>
    <t>DN65, PN16</t>
  </si>
  <si>
    <t>Nabavka i ugradnja nepovratnog ventila, navojni priključak. U cijenu uračunati narezivanje navoja, nipl i holender</t>
  </si>
  <si>
    <t>Nabavka i ugradnja limenog ormarića za smještaj razdjeljnika i sabirnika sa potrebnim brojem priključaka (potis+povrat), sa vratima i bravicom, ugradnja podžbuk</t>
  </si>
  <si>
    <t>dimenzija: 515X110</t>
  </si>
  <si>
    <t>dimenzija: 600x110</t>
  </si>
  <si>
    <t>Isporuka i montaža razdjelne stanice za ventilokonvektorsko grijanje i hlađenje koja se sastoji od: razdjelnik (potis+povrat) od mesinga, poniklovano, sa svom potrebnom opremom</t>
  </si>
  <si>
    <t>sa 5 krugova</t>
  </si>
  <si>
    <t>sa 6 krugova</t>
  </si>
  <si>
    <t>Nabavka i ugradnja plastične višeslojne cijevi PEX-AL-PEX, sa aluminijskim slojem 0,4 mm, sa izolacijom, za horizontalne cijevne krugove sa cijevnim obujmicama za kablovsko vođenje cijevi,
Ø20x2 mm</t>
  </si>
  <si>
    <t>Isporuka i montaža brtvene matice - holendera sa brtvenim prstenom za spajanje PEX cijevi na armaturu, za priključak cijevi Ø20x2 mm</t>
  </si>
  <si>
    <t>Q=6,5 m³/h, H= 3,5 m, 230 V, 50 Hz; DN40</t>
  </si>
  <si>
    <t>Q=6,5 m³/h, H= 1 m, 230 V, 50 Hz; DN40</t>
  </si>
  <si>
    <t>Nabavka i ugradnja stropne kasetne ventilokonvektorske jedinice sa daljinskim upravljanjem. U cijenu uračunati i odgovarajuće ukrasne maske.</t>
  </si>
  <si>
    <t xml:space="preserve"> g/h: 3,28/3,30 kW</t>
  </si>
  <si>
    <t xml:space="preserve"> g/h: 5,03/4,86 kW</t>
  </si>
  <si>
    <t>Nabavka i ugradnja opreme za priključenje stropne kasetne ventilokonvektorske jedinice na čelični cjevovod, koja obuhvata:
- Pocinčani "T" komad 1/2" ili 3/4", 2 kom.
- Redukcija pocinčana 3/4" na 1/2", 2 kom. (ako je priključak DN20)
- Kugla ventil M/Ž 1/2", 2 kom.
- Automatski odzračni ventil 1/2", 2 kom.
- Fleksibilna orebrena cijev 1/2" ili 3/4", 0,5 m, 2 kom.
- Kugla ventil (leptir) sa holenderom 1/2" ili 3/4", 2 kom.
- Termostatski troputni ventil 1/2'', 1 kom.</t>
  </si>
  <si>
    <t>Nabavka i ugradnja parapetne ventilokonvektorske jedinice. U cijenu uračunati termostatski troputni ventil</t>
  </si>
  <si>
    <t xml:space="preserve"> g/h: 1,34/0,95 kW</t>
  </si>
  <si>
    <t xml:space="preserve"> g/h: 3,75/3,58 kW</t>
  </si>
  <si>
    <t>Nabavka i ugradnja čelične bešavne cijevi sa normalnom debljinom stijenke. U cijenu uračunati izradu lukova,"T" komada, obujmica, rozeti, spojnog zaptivnog materijala i sl.</t>
  </si>
  <si>
    <t>DN25 (ø33,7x26 mm)</t>
  </si>
  <si>
    <t>DN50 (ø60,3x2,9 mm)</t>
  </si>
  <si>
    <t>DN65 (ø76,1x2,9 mm)</t>
  </si>
  <si>
    <t>Profilisana paronepropusna izolacija od sintetičkog kaučuka, za izolaciju čeličnog cjevovoda grijanja, sa izolacijom debljine 13 mm, za cijevi</t>
  </si>
  <si>
    <r>
      <t>m</t>
    </r>
    <r>
      <rPr>
        <sz val="10"/>
        <rFont val="Calibri"/>
        <family val="2"/>
      </rPr>
      <t>²</t>
    </r>
  </si>
  <si>
    <t>UKUPNO GRIJANJE I HLAĐENJE - ZONA 2</t>
  </si>
  <si>
    <t>GRIJANJE I HLAĐENJE - ZONA 3</t>
  </si>
  <si>
    <r>
      <rPr>
        <b/>
        <sz val="9"/>
        <rFont val="Calibri"/>
        <family val="2"/>
        <charset val="238"/>
        <scheme val="minor"/>
      </rPr>
      <t>Instalacija sistema grijanja i hlađenja - ZONA 3</t>
    </r>
    <r>
      <rPr>
        <sz val="9"/>
        <rFont val="Calibri"/>
        <family val="2"/>
        <charset val="238"/>
        <scheme val="minor"/>
      </rPr>
      <t xml:space="preserve">
Nabavka i instalacija nove opreme u sistemu grijanja i hlađenja sa toplotnom pumpom zrak - voda, split sistem. Prilikom ugradnje obavezno je pridržavati se  tehničkih uslova, važećih standarda i preporuka proizvođača opreme. 
Prije postavljanja opreme potrebno je izvršiti pripremu podloge koja obuhvata sav potreban rad i neophodne nosače.
Ova stavka obuhvata demontažu već postojeće nepotrebne opreme sistema grijanja, te odlaganje otpadnog materijala na privremenu deponiju na gradilištu, a zatim utovar u kamione i odvoz na najbližu opštinsku deponiju kao i sve nepredviđene radove.
Za puštanje u rad i automatizaciju sistema nakon uspješne funkcionalne probe potrebne su navedene stavke:
</t>
    </r>
  </si>
  <si>
    <t>Kapactet g/h:  20 kW/15,50 kW</t>
  </si>
  <si>
    <r>
      <t xml:space="preserve">Grijanje pri vanjskoj temperaturi: -20 - +35 </t>
    </r>
    <r>
      <rPr>
        <sz val="9"/>
        <rFont val="Calibri"/>
        <family val="2"/>
        <charset val="238"/>
      </rPr>
      <t>⁰C</t>
    </r>
  </si>
  <si>
    <t>Napajanje: 220 V, 50 Hz</t>
  </si>
  <si>
    <t>Zapremina: 35 l</t>
  </si>
  <si>
    <t>Zapremina: 500 l</t>
  </si>
  <si>
    <t>Nabavka i ugradnja električnog grijača 6 kW, 400 V, priključka 6/4'' za dogrijavanje akumulacionog spremnika (sa termostatom)</t>
  </si>
  <si>
    <t>Nabavka i ugradnja hvatača nečistoća - filtera, navojni priključak. U cijenu uračunati narezivanje navoja, nipl i holender, DN40, PN16</t>
  </si>
  <si>
    <t>Nabavka i ugradnja kuglastog ventila sa navojem. U cijenu uračunati narezivanje navoja, nipl i holender, DN40, PN16</t>
  </si>
  <si>
    <t>Nabavka i ugradnja nepovratnog ventila, navojni priključak. U cijenu uračunati narezivanje navoja, nipl i holender, DN40, PN16</t>
  </si>
  <si>
    <t>Q=2,3 m³/h, H= 2,5 m, 230 V, 50 Hz; DN32</t>
  </si>
  <si>
    <t>Q=2,3 m³/h, H= 1 m, 230 V, 50 Hz; DN32</t>
  </si>
  <si>
    <t>Nabavka i ugradnja stropne kasetne ventilokonvektorske jedinice. U cijenu uračunati i odgovarajuće ukrasne maske</t>
  </si>
  <si>
    <t xml:space="preserve"> g/h: 3,28/3,30 Kw</t>
  </si>
  <si>
    <t>Nabavka i ugradnja opreme za priključenje stropne kasetne ventilokonvektorske jedinice na čelični cjevovod, koja obuhvata:
- Pocinčani "T" komad 1/2", 2 kom.
- Kugla ventil M/Ž 1/2", 2 kom.
- Automatski odzračni ventil 1/2", 2 kom.
- Fleksibilna orebrena cijev 1/2", 0,5 m, 2 kom.
- Kugla ventil (leptir) sa holenderom 1/2", 2 kom.
- Termostatski troputni ventil 1/2'', 1 kom.</t>
  </si>
  <si>
    <t>Nabavka i ugradnja čelične bešavne cijevi sa normalnom debljinom stijenke. U cijenu uračunati izradu oslonaca cijevi, lukova, "T" komada, rozeti, spojnog, zaptivnog materijala i sl.</t>
  </si>
  <si>
    <t>DN40 (ø48,3x2,6 mm)</t>
  </si>
  <si>
    <t>UKUPNO GRIJANJE I HLAĐENJE - ZONA 3</t>
  </si>
  <si>
    <t>VENTILACIJA</t>
  </si>
  <si>
    <t>Količina</t>
  </si>
  <si>
    <t>Jed. cijena
(bez PDV-a)
(KM/J.M.)</t>
  </si>
  <si>
    <t>Ukupna cijena
(bez PDV-a)
(KM)</t>
  </si>
  <si>
    <t>Nabavka i instalacija nove opreme u sistemu ventilacije. Prilikom ugradnje obavezno je pridržavati se tehničkih uslova, važećih standarda i preporuka proizvođača opreme. Prije postavljanja opreme potrebno je izvršiti pripremu podloge koja obuhvata sav potreban rad i neophodne nosače. 
Ova stavka obuhvata odlaganje otpadnog materijala na privremenu deponiju na gradilištu, a zatim utovar u kamione i odvoz na najbližu gradsku deponiju kao i sve nepredviđene radove. 
Za puštanje u rad i automatizaciju sistema nakon uspješne funkcionalne probe potrebne su navedene stavke: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</si>
  <si>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</si>
  <si>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r>
      <t xml:space="preserve">Nabavka i ugradnja cjevovoda, od pocinčanog čeličnog lima. U cijenu uračunati spiro spojnice, </t>
    </r>
    <r>
      <rPr>
        <sz val="9"/>
        <color theme="1"/>
        <rFont val="Calibri"/>
        <family val="2"/>
        <charset val="238"/>
        <scheme val="minor"/>
      </rPr>
      <t xml:space="preserve">ovjesni materijal: ankeri 8 mm, poc. perf. traka, tiplovi, vijci, arm traka 5 cm, pur pjena, silikon, pop nitne, te izolaciju. </t>
    </r>
  </si>
  <si>
    <t>Ravni dio cjevovoda:</t>
  </si>
  <si>
    <t>Ø500 mm</t>
  </si>
  <si>
    <t>Ø400 mm</t>
  </si>
  <si>
    <t>Ø355 mm</t>
  </si>
  <si>
    <t>Ø250 mm</t>
  </si>
  <si>
    <t>„T“ komad:</t>
  </si>
  <si>
    <t>Ø500/Ø355 mm</t>
  </si>
  <si>
    <t>Ø400/Ø250 mm</t>
  </si>
  <si>
    <t>Ø355/Ø355 mm</t>
  </si>
  <si>
    <t>Ø355/Ø250 mm</t>
  </si>
  <si>
    <t>Cijevni luk 90º:</t>
  </si>
  <si>
    <t>Cijevna redukcija</t>
  </si>
  <si>
    <t>Ø500/Ø400</t>
  </si>
  <si>
    <t>Ø400/Ø355</t>
  </si>
  <si>
    <t>Ø355/Ø250</t>
  </si>
  <si>
    <t>Prelazni komad:</t>
  </si>
  <si>
    <t>610x510 / Ø250 mm</t>
  </si>
  <si>
    <t>Aluminijumske fleksibilne cijevi za spajanje rešetki na cjevovod</t>
  </si>
  <si>
    <t>Izolacija svih kanala sistema ventilacije, izolacijom sa parnom branom, debljine 10 mm</t>
  </si>
  <si>
    <r>
      <t>Nabavka i ugradnja AL rešetke za odvod / dovod zraka sa izradom priključka / plenuma za kanale sa svim elementima za spajanje, dimenzija: 300x300 mm, Q= 800 m</t>
    </r>
    <r>
      <rPr>
        <vertAlign val="super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>/h. U cijenu uračunati bušenje otvora za postavljanje rešetki. Nakon postavljanja, otvore zatvoriti, odnosno prilagoditi obliku i dimenzijama ugrađenih elemenata.</t>
    </r>
  </si>
  <si>
    <t>Nabavka i ugradnja pocinčane štucne za AL rešetke</t>
  </si>
  <si>
    <t>Nabavka i ugradnja aluminijske vanjske zaštitne žaluzine sa mrežicom okrugla na usisu i potisu rekuperatorskih jedinica, za prečnik cijevi 500 mm</t>
  </si>
  <si>
    <r>
      <t>Nabavka i ugradnja kupatilskog ventilatora sa klapnom i timerom, kapaciteta minimalno 130 m</t>
    </r>
    <r>
      <rPr>
        <vertAlign val="super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>/h. Ugradnja u spušteni strop ili na zid.</t>
    </r>
  </si>
  <si>
    <t>Napajanje: 15 W, 230 V, priključak 100 mm</t>
  </si>
  <si>
    <t>Nabavka i ugradnja aluminijske vanjske zaštitne žaluzine sa mrežicom, dimenzija Ø160 mm</t>
  </si>
  <si>
    <t>Nabavka i ugradnja aluminijske vanjske zaštitne žaluzine sa mrežicom, dimenzija Ø125 mm</t>
  </si>
  <si>
    <t>Nabavka i ugradnja PVC cijevi klase SN2. U cijenu uračunati spojne elemente, oslonce i drugi potrebni materijal. Cijenom obuhvatiti eventualno bušenje zidova</t>
  </si>
  <si>
    <t>Ø160 mm</t>
  </si>
  <si>
    <t>Ø125 mm</t>
  </si>
  <si>
    <t>Ø110 mm</t>
  </si>
  <si>
    <t>"T" komad:</t>
  </si>
  <si>
    <t>Cijevna redukcija:</t>
  </si>
  <si>
    <t>Ø160/Ø125</t>
  </si>
  <si>
    <t>Ø125/Ø110</t>
  </si>
  <si>
    <t xml:space="preserve">Funkcionalna proba sistema ventilacije </t>
  </si>
  <si>
    <t>UKUPNO VENTILACIJA</t>
  </si>
  <si>
    <t>REKAPITULACIJA</t>
  </si>
  <si>
    <r>
      <t>Nabavka i ugradnja rekuperativne jedinice za podstropnu ugradnju sa integrisanom toplotnom pumpom, sa pločastim rekuperatorom minimalne toplotne efikasnosti od 50%, u kompletu sa filterima na tlačnoj i odsisnoj strani klase G3. Integrisanom toplotnom pumpom sa scroll kompresorom, kapacitet hlađenja Q</t>
    </r>
    <r>
      <rPr>
        <vertAlign val="subscript"/>
        <sz val="9"/>
        <color theme="1"/>
        <rFont val="Calibri"/>
        <family val="2"/>
        <charset val="238"/>
        <scheme val="minor"/>
      </rPr>
      <t>h</t>
    </r>
    <r>
      <rPr>
        <sz val="9"/>
        <color theme="1"/>
        <rFont val="Calibri"/>
        <family val="2"/>
        <charset val="238"/>
        <scheme val="minor"/>
      </rPr>
      <t>= 18,46 kW, ukupni kapaciatet grijanja Q</t>
    </r>
    <r>
      <rPr>
        <vertAlign val="subscript"/>
        <sz val="9"/>
        <color theme="1"/>
        <rFont val="Calibri"/>
        <family val="2"/>
        <charset val="238"/>
        <scheme val="minor"/>
      </rPr>
      <t>g</t>
    </r>
    <r>
      <rPr>
        <sz val="9"/>
        <color theme="1"/>
        <rFont val="Calibri"/>
        <family val="2"/>
        <charset val="238"/>
        <scheme val="minor"/>
      </rPr>
      <t>= 32,24 kW, absorbovana snaga kompresora ljeto/zima 
N= 4,64/3,37 kW.</t>
    </r>
  </si>
  <si>
    <r>
      <t>Tlačni i odsisni petobrzinski ventilatori kapaciteta na potisu V=4000 m</t>
    </r>
    <r>
      <rPr>
        <vertAlign val="superscript"/>
        <sz val="9"/>
        <color theme="1"/>
        <rFont val="Calibri"/>
        <family val="2"/>
        <charset val="238"/>
        <scheme val="minor"/>
      </rPr>
      <t>3</t>
    </r>
    <r>
      <rPr>
        <sz val="9"/>
        <color theme="1"/>
        <rFont val="Calibri"/>
        <family val="2"/>
        <charset val="238"/>
        <scheme val="minor"/>
      </rPr>
      <t>/h, Δpe=300 Pa, N=2x1400W, 400V/3~/50Hz.  Rekuperativna jedinica je sa integrisanom automatikom.</t>
    </r>
  </si>
  <si>
    <t>Fleksibilne veze;</t>
  </si>
  <si>
    <t>U cijenu uračunati ugradnju i ožičenje zidnog elektronskog kontrolera.</t>
  </si>
  <si>
    <t>U cijenu uračunati ovjesni i pomoćni materijal</t>
  </si>
  <si>
    <t>Izolacija ventilacione jedinice, izolacijom sa parnom branom, debljine 10 mm</t>
  </si>
  <si>
    <t>kompl.</t>
  </si>
  <si>
    <t>Rb.
(A)</t>
  </si>
  <si>
    <t>NAZIV GRUPE RADOVA/OPIS RADOVA
(B)</t>
  </si>
  <si>
    <t>Jed. mj.
(C)</t>
  </si>
  <si>
    <t>Količina 
(D)</t>
  </si>
  <si>
    <t>Jedinična cijena (bez PDV-a)
u BAM
(E)</t>
  </si>
  <si>
    <t>Ukupna cijena 
(bez PDV-a)
u BAM
(F)</t>
  </si>
  <si>
    <t>Ukupno bez popusta i bez PDV-a u BAM:</t>
  </si>
  <si>
    <t>Popust u % (ukoliko postoji popust, isti unijeti u procentima):</t>
  </si>
  <si>
    <t>Popust u BAM:</t>
  </si>
  <si>
    <t>Ukupno s popustom i bez PDV-a u BAM:</t>
  </si>
  <si>
    <t>Iznos PDV-a (s uračunatim popustom) u BAM:</t>
  </si>
  <si>
    <t>Ukupno s uračunatim popustom i PDV-om u BAM:</t>
  </si>
  <si>
    <t>_________________________</t>
  </si>
  <si>
    <t xml:space="preserve">Ime i prezime:  	</t>
  </si>
  <si>
    <t>Funkcija u firmi ponuđača:  
(osoba/osobe ovlaštene za potpisivanje u ime učesnika na tenderu)</t>
  </si>
  <si>
    <t xml:space="preserve">Mjesto i datum:	</t>
  </si>
  <si>
    <t>M.P.</t>
  </si>
  <si>
    <t xml:space="preserve">Potpis: </t>
  </si>
  <si>
    <t>DIO 4. FINANSIJSKA PONUDA 
PREDMJER/TROŠKOVNIK
LOT 05 - Izvođenje sistema grijanja, hlađenja i ventilacije</t>
  </si>
  <si>
    <r>
      <rPr>
        <b/>
        <sz val="10"/>
        <rFont val="Calibri"/>
        <family val="2"/>
        <charset val="238"/>
        <scheme val="minor"/>
      </rPr>
      <t xml:space="preserve">NAPOMENE I UPUTE:
</t>
    </r>
    <r>
      <rPr>
        <b/>
        <sz val="10"/>
        <color rgb="FFFF0000"/>
        <rFont val="Calibri"/>
        <family val="2"/>
        <charset val="238"/>
        <scheme val="minor"/>
      </rPr>
      <t xml:space="preserve">• Ponuđač popunjava isključivo kolonu (E) – Jedinična cijena (bez PDV-a) u BAM, dok ostala polja nisu promjenjiva. Množenje količina i jediničnih cijena, kao i sabiranje pozicija, automatski se izvršava.
• Osim jedinične cijene, ponuđač može ponuditi i POPUST u procentima, koji se unosi na dno tabele u polje ispod Rekapitulacije (polje F303). 
</t>
    </r>
    <r>
      <rPr>
        <sz val="10"/>
        <rFont val="Calibri"/>
        <family val="2"/>
        <charset val="238"/>
        <scheme val="minor"/>
      </rPr>
      <t>•	Ponuđene jedinične cijene moraju uključivati sve troškove rada i materijala (nabavku svih potrebnih materijala, njihovu dopremu do gradilišta i skladištenje, manipulaciju materijalom na gradilištu, pripremu i izvođenje radova, ugradnju materijala, vršenje svih propisanih kontrola kvalitete, odvoz preostalih materijala te čišćenje gradilišta i objekta od nečistoća prouzrokovanih radovima). Također je potrebno uključiti i sav potreban alat, izradu pomoćnih skela, zaštitu i vlaženje ploha ako je potrebno, kao i sve posredne i neposredne troškove za rad, materijal, transport, alat i građevinske strojeve, takse i sva ostala davanja te ostale zavisne troškove koje je izvođač obavezan platiti iz bilo kojeg razloga.
•	Smatraće se da je u jediničnu cijenu uključena i otežanost rada kod izrade kosih i manjih ploha, uglova, bridova oko vrata i prozora, nosača, nadvoja, stepeništa i sl.
•	U cijenu ponude moraju biti uračunati svi troškovi i eventualni popusti.
•	Prilikom popunjavanja ovog dokumenta Ponuđač ne smije vršiti nikakve izmjene opisa stavki, jedinica mjere i količina. Ukoliko se u fazi evaluacije ponuda ustanovi da su takve izmjene vršene, predmetna ponuda će biti diskvalificirana iz daljnjeg postupka evaluacije ponuda.
•	Odabrani izvođač radova je dužan obezbijediti sve potrebne energente (električna energija, razne vrste goriva, itd.), vodu i ostale resurse neophodne za izvođenje radova, a troškove istih ugraditi u jedinične cijene.
•	Ponuđač treba pažljivo proučiti tehničku dokumentaciju i stvarno stanje na terenu, i na osnovu toga i sam predvidjeti eventualne nepredviđene radove. Savjetuje se ponuđačima da, prije davanja ponude za ove radove, posjete predmetni objekat i na licu mjesta provjere količine i vrste radova iz predmjera radova kako bi eventualne viškove radova i nepredviđene radove mogli kvalitetno ugraditi u ponuđene cijene, jer se isti neće naknadno priznavati.
•	Ponuđene cijene uključuju sve nepredviđene troškove i rezervne troškove te rizike bilo kakve vrste potrebne za gradnju, dovršetak i održavanje svih radova u skladu s ugovorom. Ako u strukturi ukupne konačne cijene nisu navedene zasebne stavke, cijene uključuju sve troškove uključene u razne stavke ove strukture.
•	Ukupna cijena u strukturi ukupne konačne cijene je sveobuhvatna i uključuje sve poreze ili fiskalne obaveze.
•	U slučaju pojave bilo kakvih nejasnoća vezanih za ovaj predmjer, ponuđač treba tražiti dodatno objašnjenje od ugovornog organa prije davanja ponude jer se kasniji prigovori neće uzeti u obzir niti priznati bilo kakva razlika za naplatu.
• Nije moguće dopuniti/izmijeniti troškovnike dostavljene u ponudi.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</si>
</sst>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\ _K_M_-;\-* #,##0.00\ _K_M_-;_-* &quot;-&quot;??\ _K_M_-;_-@_-"/>
  </numFmts>
  <fonts count="4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Times New Roman"/>
      <family val="1"/>
      <charset val="238"/>
    </font>
    <font>
      <b/>
      <sz val="10"/>
      <name val="Calibri"/>
      <family val="2"/>
      <scheme val="minor"/>
    </font>
    <font>
      <sz val="11"/>
      <color theme="1"/>
      <name val="Calibri"/>
      <family val="2"/>
    </font>
    <font>
      <sz val="9"/>
      <name val="Calibri"/>
      <family val="2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sz val="9"/>
      <color theme="1"/>
      <name val="Calibri"/>
      <family val="2"/>
    </font>
    <font>
      <b/>
      <sz val="11"/>
      <name val="Calibri"/>
      <family val="2"/>
      <charset val="238"/>
    </font>
    <font>
      <sz val="10"/>
      <name val="Calibri"/>
      <family val="2"/>
    </font>
    <font>
      <b/>
      <sz val="9"/>
      <color theme="1"/>
      <name val="Calibri"/>
      <family val="2"/>
    </font>
    <font>
      <b/>
      <i/>
      <sz val="12"/>
      <name val="Calibri"/>
      <family val="2"/>
    </font>
    <font>
      <b/>
      <sz val="12"/>
      <name val="Calibri"/>
      <family val="2"/>
    </font>
    <font>
      <sz val="9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i/>
      <sz val="11"/>
      <name val="Calibri"/>
      <family val="2"/>
      <charset val="238"/>
    </font>
    <font>
      <sz val="10"/>
      <name val="Calibri"/>
      <family val="2"/>
      <scheme val="minor"/>
    </font>
    <font>
      <sz val="10"/>
      <color rgb="FF7030A0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sz val="9"/>
      <name val="Calibri"/>
      <family val="2"/>
      <charset val="238"/>
      <scheme val="minor"/>
    </font>
    <font>
      <sz val="10"/>
      <name val="Times New Roman"/>
      <family val="1"/>
    </font>
    <font>
      <b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</font>
    <font>
      <b/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4"/>
      <name val="Swis721 BT"/>
      <family val="2"/>
    </font>
    <font>
      <b/>
      <sz val="10"/>
      <name val="Calibri"/>
      <family val="2"/>
      <charset val="238"/>
      <scheme val="minor"/>
    </font>
    <font>
      <i/>
      <sz val="10"/>
      <name val="Swis721 BT"/>
      <family val="2"/>
    </font>
    <font>
      <b/>
      <i/>
      <sz val="11"/>
      <name val="Swis721 BT"/>
      <family val="2"/>
    </font>
    <font>
      <b/>
      <sz val="12"/>
      <color theme="1"/>
      <name val="Calibri"/>
      <family val="2"/>
      <charset val="238"/>
      <scheme val="minor"/>
    </font>
    <font>
      <b/>
      <sz val="10"/>
      <name val="Times New Roman"/>
      <family val="1"/>
    </font>
    <font>
      <vertAlign val="subscript"/>
      <sz val="9"/>
      <color theme="1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ADC773"/>
        <bgColor indexed="64"/>
      </patternFill>
    </fill>
    <fill>
      <patternFill patternType="solid">
        <fgColor rgb="FFD7E3BB"/>
        <bgColor indexed="64"/>
      </patternFill>
    </fill>
    <fill>
      <patternFill patternType="solid">
        <fgColor rgb="FFE4E4E4"/>
        <bgColor indexed="64"/>
      </patternFill>
    </fill>
    <fill>
      <patternFill patternType="solid">
        <fgColor rgb="FFC9DAA2"/>
        <bgColor indexed="64"/>
      </patternFill>
    </fill>
    <fill>
      <patternFill patternType="solid">
        <fgColor theme="7" tint="0.39997558519241921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6" tint="0.39997558519241921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6" tint="0.3999755851924192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6" tint="0.3999755851924192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rgb="FFC3D69A"/>
      </left>
      <right/>
      <top style="thin">
        <color rgb="FFC3D69A"/>
      </top>
      <bottom style="thin">
        <color rgb="FFC3D69A"/>
      </bottom>
      <diagonal/>
    </border>
    <border>
      <left/>
      <right/>
      <top style="thin">
        <color rgb="FFC3D69A"/>
      </top>
      <bottom style="thin">
        <color rgb="FFC3D69A"/>
      </bottom>
      <diagonal/>
    </border>
    <border>
      <left/>
      <right style="thin">
        <color rgb="FFC3D69A"/>
      </right>
      <top style="thin">
        <color rgb="FFC3D69A"/>
      </top>
      <bottom style="thin">
        <color rgb="FFC3D69A"/>
      </bottom>
      <diagonal/>
    </border>
    <border>
      <left style="hair">
        <color indexed="64"/>
      </left>
      <right style="hair">
        <color indexed="64"/>
      </right>
      <top style="thin">
        <color rgb="FFC3D69A"/>
      </top>
      <bottom style="hair">
        <color indexed="64"/>
      </bottom>
      <diagonal/>
    </border>
    <border>
      <left style="thin">
        <color rgb="FFC3D69A"/>
      </left>
      <right/>
      <top style="thin">
        <color rgb="FFC3D69A"/>
      </top>
      <bottom/>
      <diagonal/>
    </border>
    <border>
      <left/>
      <right/>
      <top style="thin">
        <color rgb="FFC3D69A"/>
      </top>
      <bottom/>
      <diagonal/>
    </border>
    <border>
      <left/>
      <right style="thin">
        <color rgb="FFC3D69A"/>
      </right>
      <top style="thin">
        <color rgb="FFC3D69A"/>
      </top>
      <bottom/>
      <diagonal/>
    </border>
    <border>
      <left style="hair">
        <color indexed="64"/>
      </left>
      <right/>
      <top style="hair">
        <color indexed="64"/>
      </top>
      <bottom style="thin">
        <color rgb="FFC3D69A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rgb="FFC3D69A"/>
      </bottom>
      <diagonal/>
    </border>
    <border>
      <left/>
      <right style="hair">
        <color indexed="64"/>
      </right>
      <top style="thin">
        <color rgb="FFC3D69A"/>
      </top>
      <bottom style="hair">
        <color indexed="64"/>
      </bottom>
      <diagonal/>
    </border>
    <border>
      <left/>
      <right style="hair">
        <color indexed="64"/>
      </right>
      <top style="thin">
        <color rgb="FFC3D69A"/>
      </top>
      <bottom/>
      <diagonal/>
    </border>
    <border>
      <left/>
      <right style="hair">
        <color indexed="64"/>
      </right>
      <top style="hair">
        <color indexed="64"/>
      </top>
      <bottom style="thin">
        <color rgb="FFC3D69A"/>
      </bottom>
      <diagonal/>
    </border>
    <border>
      <left style="hair">
        <color indexed="64"/>
      </left>
      <right/>
      <top style="thin">
        <color rgb="FFC3D69A"/>
      </top>
      <bottom style="hair">
        <color indexed="64"/>
      </bottom>
      <diagonal/>
    </border>
    <border>
      <left style="thin">
        <color rgb="FFC3D69A"/>
      </left>
      <right style="thin">
        <color rgb="FFC3D69A"/>
      </right>
      <top style="thin">
        <color rgb="FFC3D69A"/>
      </top>
      <bottom style="thin">
        <color rgb="FFC3D69A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6">
    <xf numFmtId="0" fontId="0" fillId="0" borderId="0"/>
    <xf numFmtId="0" fontId="3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  <xf numFmtId="9" fontId="1" fillId="0" borderId="0" applyFont="0" applyFill="0" applyBorder="0" applyAlignment="0" applyProtection="0"/>
  </cellStyleXfs>
  <cellXfs count="294">
    <xf numFmtId="0" fontId="0" fillId="0" borderId="0" xfId="0"/>
    <xf numFmtId="9" fontId="39" fillId="6" borderId="47" xfId="5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 applyProtection="1">
      <alignment vertical="center"/>
    </xf>
    <xf numFmtId="0" fontId="0" fillId="0" borderId="0" xfId="0" applyProtection="1"/>
    <xf numFmtId="0" fontId="43" fillId="0" borderId="2" xfId="1" applyFont="1" applyBorder="1" applyAlignment="1" applyProtection="1">
      <alignment horizontal="center" vertical="center" wrapText="1"/>
    </xf>
    <xf numFmtId="0" fontId="43" fillId="0" borderId="3" xfId="1" applyFont="1" applyBorder="1" applyAlignment="1" applyProtection="1">
      <alignment horizontal="center" vertical="center" wrapText="1"/>
    </xf>
    <xf numFmtId="0" fontId="43" fillId="0" borderId="4" xfId="1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center" vertical="center" wrapText="1"/>
    </xf>
    <xf numFmtId="0" fontId="6" fillId="0" borderId="0" xfId="0" applyFont="1" applyProtection="1"/>
    <xf numFmtId="49" fontId="11" fillId="2" borderId="34" xfId="0" applyNumberFormat="1" applyFont="1" applyFill="1" applyBorder="1" applyAlignment="1" applyProtection="1">
      <alignment horizontal="center" vertical="center" wrapText="1"/>
    </xf>
    <xf numFmtId="0" fontId="20" fillId="0" borderId="0" xfId="0" applyFont="1" applyProtection="1"/>
    <xf numFmtId="0" fontId="19" fillId="0" borderId="0" xfId="0" applyFont="1" applyProtection="1"/>
    <xf numFmtId="49" fontId="21" fillId="0" borderId="16" xfId="0" applyNumberFormat="1" applyFont="1" applyBorder="1" applyAlignment="1" applyProtection="1">
      <alignment horizontal="center" vertical="center"/>
    </xf>
    <xf numFmtId="0" fontId="21" fillId="0" borderId="0" xfId="0" applyFont="1" applyAlignment="1" applyProtection="1">
      <alignment vertical="center" wrapText="1"/>
    </xf>
    <xf numFmtId="0" fontId="22" fillId="0" borderId="19" xfId="0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horizontal="center" vertical="center"/>
    </xf>
    <xf numFmtId="2" fontId="22" fillId="0" borderId="0" xfId="0" applyNumberFormat="1" applyFont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center" vertical="top"/>
    </xf>
    <xf numFmtId="0" fontId="23" fillId="0" borderId="8" xfId="0" applyFont="1" applyBorder="1" applyAlignment="1" applyProtection="1">
      <alignment vertical="top" wrapText="1"/>
    </xf>
    <xf numFmtId="0" fontId="22" fillId="0" borderId="8" xfId="0" applyFont="1" applyBorder="1" applyAlignment="1" applyProtection="1">
      <alignment horizontal="center" vertical="center"/>
    </xf>
    <xf numFmtId="2" fontId="22" fillId="0" borderId="9" xfId="0" applyNumberFormat="1" applyFont="1" applyBorder="1" applyAlignment="1" applyProtection="1">
      <alignment horizontal="center" vertical="center"/>
    </xf>
    <xf numFmtId="0" fontId="23" fillId="0" borderId="10" xfId="0" applyFont="1" applyBorder="1" applyAlignment="1" applyProtection="1">
      <alignment vertical="top" wrapText="1"/>
    </xf>
    <xf numFmtId="49" fontId="7" fillId="3" borderId="13" xfId="0" applyNumberFormat="1" applyFont="1" applyFill="1" applyBorder="1" applyAlignment="1" applyProtection="1">
      <alignment horizontal="left" vertical="center" wrapText="1"/>
    </xf>
    <xf numFmtId="49" fontId="8" fillId="3" borderId="13" xfId="0" applyNumberFormat="1" applyFont="1" applyFill="1" applyBorder="1" applyAlignment="1" applyProtection="1">
      <alignment horizontal="left" vertical="center" wrapText="1"/>
    </xf>
    <xf numFmtId="49" fontId="7" fillId="3" borderId="13" xfId="0" applyNumberFormat="1" applyFont="1" applyFill="1" applyBorder="1" applyAlignment="1" applyProtection="1">
      <alignment horizontal="center" vertical="center" wrapText="1"/>
    </xf>
    <xf numFmtId="4" fontId="7" fillId="3" borderId="10" xfId="0" applyNumberFormat="1" applyFont="1" applyFill="1" applyBorder="1" applyAlignment="1" applyProtection="1">
      <alignment horizontal="center" vertical="center" wrapText="1"/>
    </xf>
    <xf numFmtId="4" fontId="7" fillId="3" borderId="8" xfId="0" applyNumberFormat="1" applyFont="1" applyFill="1" applyBorder="1" applyAlignment="1" applyProtection="1">
      <alignment horizontal="center" vertical="center" wrapText="1"/>
    </xf>
    <xf numFmtId="0" fontId="23" fillId="0" borderId="15" xfId="0" applyFont="1" applyBorder="1" applyAlignment="1" applyProtection="1">
      <alignment vertical="top" wrapText="1"/>
    </xf>
    <xf numFmtId="0" fontId="23" fillId="0" borderId="5" xfId="0" applyFont="1" applyBorder="1" applyAlignment="1" applyProtection="1">
      <alignment vertical="top" wrapText="1"/>
    </xf>
    <xf numFmtId="4" fontId="7" fillId="3" borderId="13" xfId="0" applyNumberFormat="1" applyFont="1" applyFill="1" applyBorder="1" applyAlignment="1" applyProtection="1">
      <alignment horizontal="center" vertical="center" wrapText="1"/>
    </xf>
    <xf numFmtId="4" fontId="7" fillId="3" borderId="16" xfId="0" applyNumberFormat="1" applyFont="1" applyFill="1" applyBorder="1" applyAlignment="1" applyProtection="1">
      <alignment horizontal="center" vertical="center" wrapText="1"/>
    </xf>
    <xf numFmtId="49" fontId="23" fillId="0" borderId="13" xfId="0" applyNumberFormat="1" applyFont="1" applyBorder="1" applyAlignment="1" applyProtection="1">
      <alignment horizontal="center" vertical="top"/>
    </xf>
    <xf numFmtId="0" fontId="23" fillId="0" borderId="12" xfId="0" applyFont="1" applyBorder="1" applyAlignment="1" applyProtection="1">
      <alignment vertical="top" wrapText="1"/>
    </xf>
    <xf numFmtId="0" fontId="26" fillId="0" borderId="13" xfId="0" applyFont="1" applyBorder="1" applyAlignment="1" applyProtection="1">
      <alignment horizontal="center" vertical="center"/>
    </xf>
    <xf numFmtId="4" fontId="26" fillId="0" borderId="13" xfId="0" applyNumberFormat="1" applyFont="1" applyBorder="1" applyAlignment="1" applyProtection="1">
      <alignment horizontal="center" vertical="center"/>
    </xf>
    <xf numFmtId="4" fontId="26" fillId="0" borderId="12" xfId="0" applyNumberFormat="1" applyFont="1" applyBorder="1" applyAlignment="1" applyProtection="1">
      <alignment horizontal="center" vertical="center"/>
    </xf>
    <xf numFmtId="0" fontId="27" fillId="0" borderId="0" xfId="0" applyFont="1" applyProtection="1"/>
    <xf numFmtId="49" fontId="8" fillId="3" borderId="13" xfId="0" applyNumberFormat="1" applyFont="1" applyFill="1" applyBorder="1" applyAlignment="1" applyProtection="1">
      <alignment horizontal="center" vertical="top" wrapText="1"/>
    </xf>
    <xf numFmtId="49" fontId="23" fillId="0" borderId="5" xfId="0" applyNumberFormat="1" applyFont="1" applyBorder="1" applyAlignment="1" applyProtection="1">
      <alignment horizontal="center" vertical="top"/>
    </xf>
    <xf numFmtId="4" fontId="23" fillId="0" borderId="16" xfId="0" applyNumberFormat="1" applyFont="1" applyBorder="1" applyAlignment="1" applyProtection="1">
      <alignment vertical="top" wrapText="1"/>
    </xf>
    <xf numFmtId="4" fontId="26" fillId="0" borderId="5" xfId="0" applyNumberFormat="1" applyFont="1" applyBorder="1" applyAlignment="1" applyProtection="1">
      <alignment horizontal="center" vertical="center" wrapText="1"/>
    </xf>
    <xf numFmtId="3" fontId="26" fillId="0" borderId="5" xfId="0" applyNumberFormat="1" applyFont="1" applyBorder="1" applyAlignment="1" applyProtection="1">
      <alignment horizontal="center" vertical="center"/>
    </xf>
    <xf numFmtId="4" fontId="26" fillId="0" borderId="16" xfId="0" applyNumberFormat="1" applyFont="1" applyBorder="1" applyAlignment="1" applyProtection="1">
      <alignment horizontal="center" vertical="center"/>
    </xf>
    <xf numFmtId="4" fontId="3" fillId="0" borderId="0" xfId="0" applyNumberFormat="1" applyFont="1" applyAlignment="1" applyProtection="1">
      <alignment horizontal="center" vertical="center"/>
    </xf>
    <xf numFmtId="49" fontId="7" fillId="3" borderId="13" xfId="0" applyNumberFormat="1" applyFont="1" applyFill="1" applyBorder="1" applyAlignment="1" applyProtection="1">
      <alignment horizontal="center" vertical="top" wrapText="1"/>
    </xf>
    <xf numFmtId="49" fontId="23" fillId="0" borderId="25" xfId="0" applyNumberFormat="1" applyFont="1" applyBorder="1" applyAlignment="1" applyProtection="1">
      <alignment horizontal="center" vertical="top"/>
    </xf>
    <xf numFmtId="4" fontId="23" fillId="0" borderId="15" xfId="0" applyNumberFormat="1" applyFont="1" applyBorder="1" applyAlignment="1" applyProtection="1">
      <alignment vertical="top" wrapText="1"/>
    </xf>
    <xf numFmtId="0" fontId="26" fillId="0" borderId="10" xfId="0" applyFont="1" applyBorder="1" applyAlignment="1" applyProtection="1">
      <alignment horizontal="center" vertical="center"/>
    </xf>
    <xf numFmtId="4" fontId="26" fillId="0" borderId="18" xfId="0" applyNumberFormat="1" applyFont="1" applyBorder="1" applyAlignment="1" applyProtection="1">
      <alignment horizontal="center" vertical="center" wrapText="1"/>
    </xf>
    <xf numFmtId="49" fontId="7" fillId="3" borderId="8" xfId="0" applyNumberFormat="1" applyFont="1" applyFill="1" applyBorder="1" applyAlignment="1" applyProtection="1">
      <alignment horizontal="center" vertical="center" wrapText="1"/>
    </xf>
    <xf numFmtId="4" fontId="7" fillId="3" borderId="15" xfId="0" applyNumberFormat="1" applyFont="1" applyFill="1" applyBorder="1" applyAlignment="1" applyProtection="1">
      <alignment horizontal="center" vertical="center" wrapText="1"/>
    </xf>
    <xf numFmtId="0" fontId="26" fillId="0" borderId="8" xfId="0" applyFont="1" applyBorder="1" applyAlignment="1" applyProtection="1">
      <alignment horizontal="center"/>
    </xf>
    <xf numFmtId="0" fontId="26" fillId="0" borderId="10" xfId="0" applyFont="1" applyBorder="1" applyAlignment="1" applyProtection="1">
      <alignment horizontal="center"/>
    </xf>
    <xf numFmtId="4" fontId="26" fillId="0" borderId="9" xfId="0" applyNumberFormat="1" applyFont="1" applyBorder="1" applyAlignment="1" applyProtection="1">
      <alignment horizontal="center" vertical="center"/>
    </xf>
    <xf numFmtId="49" fontId="8" fillId="3" borderId="8" xfId="0" applyNumberFormat="1" applyFont="1" applyFill="1" applyBorder="1" applyAlignment="1" applyProtection="1">
      <alignment horizontal="left" vertical="center" wrapText="1"/>
    </xf>
    <xf numFmtId="0" fontId="23" fillId="0" borderId="24" xfId="0" applyFont="1" applyBorder="1" applyAlignment="1" applyProtection="1">
      <alignment vertical="top" wrapText="1"/>
    </xf>
    <xf numFmtId="4" fontId="26" fillId="0" borderId="18" xfId="0" applyNumberFormat="1" applyFont="1" applyBorder="1" applyAlignment="1" applyProtection="1">
      <alignment horizontal="center" vertical="center"/>
    </xf>
    <xf numFmtId="49" fontId="8" fillId="3" borderId="24" xfId="0" applyNumberFormat="1" applyFont="1" applyFill="1" applyBorder="1" applyAlignment="1" applyProtection="1">
      <alignment horizontal="left" vertical="center" wrapText="1"/>
    </xf>
    <xf numFmtId="0" fontId="26" fillId="0" borderId="8" xfId="0" applyFont="1" applyBorder="1" applyAlignment="1" applyProtection="1">
      <alignment horizontal="center" vertical="center"/>
    </xf>
    <xf numFmtId="0" fontId="26" fillId="0" borderId="24" xfId="0" applyFont="1" applyBorder="1" applyAlignment="1" applyProtection="1">
      <alignment horizontal="center" vertical="center"/>
    </xf>
    <xf numFmtId="49" fontId="9" fillId="3" borderId="24" xfId="0" applyNumberFormat="1" applyFont="1" applyFill="1" applyBorder="1" applyAlignment="1" applyProtection="1">
      <alignment horizontal="left" vertical="center" wrapText="1"/>
    </xf>
    <xf numFmtId="0" fontId="26" fillId="0" borderId="15" xfId="0" applyFont="1" applyBorder="1" applyAlignment="1" applyProtection="1">
      <alignment horizontal="center" vertical="center"/>
    </xf>
    <xf numFmtId="49" fontId="8" fillId="3" borderId="13" xfId="0" applyNumberFormat="1" applyFont="1" applyFill="1" applyBorder="1" applyAlignment="1" applyProtection="1">
      <alignment horizontal="center" vertical="center" wrapText="1"/>
    </xf>
    <xf numFmtId="4" fontId="26" fillId="0" borderId="18" xfId="0" applyNumberFormat="1" applyFont="1" applyBorder="1" applyAlignment="1" applyProtection="1">
      <alignment horizontal="center"/>
    </xf>
    <xf numFmtId="0" fontId="26" fillId="0" borderId="15" xfId="0" applyFont="1" applyBorder="1" applyAlignment="1" applyProtection="1">
      <alignment horizontal="center"/>
    </xf>
    <xf numFmtId="0" fontId="23" fillId="0" borderId="13" xfId="0" applyFont="1" applyBorder="1" applyAlignment="1" applyProtection="1">
      <alignment vertical="top" wrapText="1"/>
    </xf>
    <xf numFmtId="0" fontId="26" fillId="0" borderId="13" xfId="0" applyFont="1" applyBorder="1" applyAlignment="1" applyProtection="1">
      <alignment horizontal="center"/>
    </xf>
    <xf numFmtId="4" fontId="26" fillId="0" borderId="14" xfId="0" applyNumberFormat="1" applyFont="1" applyBorder="1" applyAlignment="1" applyProtection="1">
      <alignment horizontal="center"/>
    </xf>
    <xf numFmtId="49" fontId="8" fillId="3" borderId="10" xfId="0" applyNumberFormat="1" applyFont="1" applyFill="1" applyBorder="1" applyAlignment="1" applyProtection="1">
      <alignment horizontal="left" vertical="center" wrapText="1"/>
    </xf>
    <xf numFmtId="4" fontId="26" fillId="0" borderId="14" xfId="0" applyNumberFormat="1" applyFont="1" applyBorder="1" applyAlignment="1" applyProtection="1">
      <alignment horizontal="center" vertical="center"/>
    </xf>
    <xf numFmtId="4" fontId="7" fillId="3" borderId="5" xfId="0" applyNumberFormat="1" applyFont="1" applyFill="1" applyBorder="1" applyAlignment="1" applyProtection="1">
      <alignment horizontal="center" vertical="center" wrapText="1"/>
    </xf>
    <xf numFmtId="0" fontId="26" fillId="0" borderId="24" xfId="0" applyFont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horizontal="center" vertical="center" wrapText="1"/>
    </xf>
    <xf numFmtId="0" fontId="26" fillId="0" borderId="18" xfId="0" applyFont="1" applyBorder="1" applyAlignment="1" applyProtection="1">
      <alignment horizontal="center" vertical="center" wrapText="1"/>
    </xf>
    <xf numFmtId="0" fontId="26" fillId="0" borderId="12" xfId="0" applyFont="1" applyBorder="1" applyAlignment="1" applyProtection="1">
      <alignment vertical="center" wrapText="1"/>
    </xf>
    <xf numFmtId="0" fontId="26" fillId="0" borderId="12" xfId="0" applyFont="1" applyBorder="1" applyAlignment="1" applyProtection="1">
      <alignment vertical="top" wrapText="1"/>
    </xf>
    <xf numFmtId="0" fontId="26" fillId="0" borderId="15" xfId="0" applyFont="1" applyBorder="1" applyAlignment="1" applyProtection="1">
      <alignment horizontal="center" vertical="center" wrapText="1"/>
    </xf>
    <xf numFmtId="2" fontId="26" fillId="0" borderId="13" xfId="0" applyNumberFormat="1" applyFont="1" applyBorder="1" applyAlignment="1" applyProtection="1">
      <alignment horizontal="center" vertical="center" wrapText="1"/>
    </xf>
    <xf numFmtId="2" fontId="26" fillId="0" borderId="14" xfId="0" applyNumberFormat="1" applyFont="1" applyBorder="1" applyAlignment="1" applyProtection="1">
      <alignment horizontal="center" vertical="center" wrapText="1"/>
    </xf>
    <xf numFmtId="49" fontId="7" fillId="3" borderId="10" xfId="0" applyNumberFormat="1" applyFont="1" applyFill="1" applyBorder="1" applyAlignment="1" applyProtection="1">
      <alignment horizontal="center" vertical="center" wrapText="1"/>
    </xf>
    <xf numFmtId="49" fontId="23" fillId="0" borderId="17" xfId="0" applyNumberFormat="1" applyFont="1" applyBorder="1" applyAlignment="1" applyProtection="1">
      <alignment horizontal="center" vertical="top"/>
    </xf>
    <xf numFmtId="0" fontId="26" fillId="0" borderId="15" xfId="0" applyFont="1" applyBorder="1" applyAlignment="1" applyProtection="1">
      <alignment horizontal="center" wrapText="1"/>
    </xf>
    <xf numFmtId="2" fontId="26" fillId="0" borderId="18" xfId="0" applyNumberFormat="1" applyFont="1" applyBorder="1" applyAlignment="1" applyProtection="1">
      <alignment horizontal="center" wrapText="1"/>
    </xf>
    <xf numFmtId="49" fontId="8" fillId="0" borderId="13" xfId="0" applyNumberFormat="1" applyFont="1" applyBorder="1" applyAlignment="1" applyProtection="1">
      <alignment horizontal="center" vertical="center" wrapText="1"/>
    </xf>
    <xf numFmtId="49" fontId="9" fillId="0" borderId="13" xfId="0" applyNumberFormat="1" applyFont="1" applyBorder="1" applyAlignment="1" applyProtection="1">
      <alignment horizontal="left" vertical="center" wrapText="1"/>
    </xf>
    <xf numFmtId="49" fontId="7" fillId="0" borderId="13" xfId="0" applyNumberFormat="1" applyFont="1" applyBorder="1" applyAlignment="1" applyProtection="1">
      <alignment horizontal="center" vertical="center" wrapText="1"/>
    </xf>
    <xf numFmtId="4" fontId="7" fillId="0" borderId="13" xfId="0" applyNumberFormat="1" applyFont="1" applyBorder="1" applyAlignment="1" applyProtection="1">
      <alignment horizontal="center" vertical="center" wrapText="1"/>
    </xf>
    <xf numFmtId="0" fontId="26" fillId="0" borderId="13" xfId="0" applyFont="1" applyBorder="1" applyAlignment="1" applyProtection="1">
      <alignment vertical="center" wrapText="1"/>
    </xf>
    <xf numFmtId="0" fontId="26" fillId="0" borderId="15" xfId="0" applyFont="1" applyBorder="1" applyAlignment="1" applyProtection="1">
      <alignment vertical="top" wrapText="1"/>
    </xf>
    <xf numFmtId="0" fontId="26" fillId="0" borderId="13" xfId="0" applyFont="1" applyBorder="1" applyAlignment="1" applyProtection="1">
      <alignment vertical="top" wrapText="1"/>
    </xf>
    <xf numFmtId="0" fontId="26" fillId="0" borderId="14" xfId="0" applyFont="1" applyBorder="1" applyAlignment="1" applyProtection="1">
      <alignment vertical="top" wrapText="1"/>
    </xf>
    <xf numFmtId="49" fontId="7" fillId="0" borderId="5" xfId="0" applyNumberFormat="1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center" vertical="center" wrapText="1"/>
    </xf>
    <xf numFmtId="49" fontId="23" fillId="0" borderId="21" xfId="0" applyNumberFormat="1" applyFont="1" applyBorder="1" applyAlignment="1" applyProtection="1">
      <alignment horizontal="center" vertical="top"/>
    </xf>
    <xf numFmtId="0" fontId="23" fillId="0" borderId="16" xfId="0" applyFont="1" applyBorder="1" applyAlignment="1" applyProtection="1">
      <alignment vertical="top" wrapText="1"/>
    </xf>
    <xf numFmtId="0" fontId="26" fillId="0" borderId="16" xfId="0" applyFont="1" applyBorder="1" applyAlignment="1" applyProtection="1">
      <alignment horizontal="center" vertical="center"/>
    </xf>
    <xf numFmtId="4" fontId="26" fillId="0" borderId="28" xfId="0" applyNumberFormat="1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vertical="top"/>
    </xf>
    <xf numFmtId="0" fontId="23" fillId="0" borderId="13" xfId="0" applyFont="1" applyBorder="1" applyAlignment="1" applyProtection="1">
      <alignment vertical="center" wrapText="1"/>
    </xf>
    <xf numFmtId="49" fontId="21" fillId="0" borderId="17" xfId="0" applyNumberFormat="1" applyFont="1" applyBorder="1" applyAlignment="1" applyProtection="1">
      <alignment vertical="top"/>
    </xf>
    <xf numFmtId="2" fontId="26" fillId="0" borderId="27" xfId="0" applyNumberFormat="1" applyFont="1" applyBorder="1" applyAlignment="1" applyProtection="1">
      <alignment horizontal="center" vertical="center" wrapText="1"/>
    </xf>
    <xf numFmtId="49" fontId="7" fillId="3" borderId="8" xfId="0" applyNumberFormat="1" applyFont="1" applyFill="1" applyBorder="1" applyAlignment="1" applyProtection="1">
      <alignment horizontal="left" vertical="center" wrapText="1"/>
    </xf>
    <xf numFmtId="4" fontId="7" fillId="3" borderId="24" xfId="0" applyNumberFormat="1" applyFont="1" applyFill="1" applyBorder="1" applyAlignment="1" applyProtection="1">
      <alignment horizontal="center" vertical="center" wrapText="1"/>
    </xf>
    <xf numFmtId="0" fontId="23" fillId="0" borderId="12" xfId="0" applyFont="1" applyBorder="1" applyAlignment="1" applyProtection="1">
      <alignment vertical="center" wrapText="1"/>
    </xf>
    <xf numFmtId="0" fontId="26" fillId="0" borderId="22" xfId="0" applyFont="1" applyBorder="1" applyAlignment="1" applyProtection="1">
      <alignment horizontal="center"/>
    </xf>
    <xf numFmtId="49" fontId="16" fillId="3" borderId="17" xfId="0" applyNumberFormat="1" applyFont="1" applyFill="1" applyBorder="1" applyAlignment="1" applyProtection="1">
      <alignment horizontal="center" vertical="top" wrapText="1"/>
    </xf>
    <xf numFmtId="49" fontId="16" fillId="3" borderId="13" xfId="0" applyNumberFormat="1" applyFont="1" applyFill="1" applyBorder="1" applyAlignment="1" applyProtection="1">
      <alignment horizontal="left" vertical="center" wrapText="1"/>
    </xf>
    <xf numFmtId="43" fontId="10" fillId="3" borderId="12" xfId="2" applyFont="1" applyFill="1" applyBorder="1" applyAlignment="1" applyProtection="1">
      <alignment horizontal="center" vertical="center" wrapText="1"/>
    </xf>
    <xf numFmtId="4" fontId="7" fillId="3" borderId="13" xfId="2" applyNumberFormat="1" applyFont="1" applyFill="1" applyBorder="1" applyAlignment="1" applyProtection="1">
      <alignment horizontal="center" vertical="center" wrapText="1"/>
    </xf>
    <xf numFmtId="4" fontId="10" fillId="3" borderId="27" xfId="2" applyNumberFormat="1" applyFont="1" applyFill="1" applyBorder="1" applyAlignment="1" applyProtection="1">
      <alignment horizontal="center" vertical="center" wrapText="1"/>
    </xf>
    <xf numFmtId="4" fontId="13" fillId="0" borderId="0" xfId="0" applyNumberFormat="1" applyFont="1" applyAlignment="1" applyProtection="1">
      <alignment horizontal="center" vertical="center"/>
    </xf>
    <xf numFmtId="4" fontId="10" fillId="0" borderId="0" xfId="0" applyNumberFormat="1" applyFont="1" applyAlignment="1" applyProtection="1">
      <alignment horizontal="center" vertical="center"/>
    </xf>
    <xf numFmtId="4" fontId="26" fillId="0" borderId="27" xfId="0" applyNumberFormat="1" applyFont="1" applyBorder="1" applyAlignment="1" applyProtection="1">
      <alignment horizontal="center" vertical="center"/>
    </xf>
    <xf numFmtId="49" fontId="10" fillId="3" borderId="17" xfId="0" applyNumberFormat="1" applyFont="1" applyFill="1" applyBorder="1" applyAlignment="1" applyProtection="1">
      <alignment horizontal="right" vertical="top" wrapText="1"/>
    </xf>
    <xf numFmtId="49" fontId="22" fillId="0" borderId="25" xfId="0" applyNumberFormat="1" applyFont="1" applyBorder="1" applyAlignment="1" applyProtection="1">
      <alignment horizontal="center" vertical="center"/>
    </xf>
    <xf numFmtId="0" fontId="22" fillId="0" borderId="10" xfId="0" applyFont="1" applyBorder="1" applyAlignment="1" applyProtection="1">
      <alignment vertical="center" wrapText="1"/>
    </xf>
    <xf numFmtId="4" fontId="22" fillId="0" borderId="9" xfId="0" applyNumberFormat="1" applyFont="1" applyBorder="1" applyAlignment="1" applyProtection="1">
      <alignment horizontal="center" vertical="center"/>
    </xf>
    <xf numFmtId="0" fontId="14" fillId="4" borderId="13" xfId="1" applyFont="1" applyFill="1" applyBorder="1" applyAlignment="1" applyProtection="1">
      <alignment vertical="center"/>
    </xf>
    <xf numFmtId="0" fontId="14" fillId="4" borderId="12" xfId="1" applyFont="1" applyFill="1" applyBorder="1" applyAlignment="1" applyProtection="1">
      <alignment vertical="center" wrapText="1"/>
    </xf>
    <xf numFmtId="4" fontId="15" fillId="4" borderId="13" xfId="2" applyNumberFormat="1" applyFont="1" applyFill="1" applyBorder="1" applyAlignment="1" applyProtection="1">
      <alignment horizontal="center" vertical="center" wrapText="1"/>
    </xf>
    <xf numFmtId="0" fontId="14" fillId="0" borderId="0" xfId="1" applyFont="1" applyAlignment="1" applyProtection="1">
      <alignment vertical="center"/>
    </xf>
    <xf numFmtId="0" fontId="14" fillId="0" borderId="38" xfId="1" applyFont="1" applyBorder="1" applyAlignment="1" applyProtection="1">
      <alignment horizontal="left" vertical="center" wrapText="1"/>
    </xf>
    <xf numFmtId="0" fontId="14" fillId="0" borderId="0" xfId="1" applyFont="1" applyAlignment="1" applyProtection="1">
      <alignment horizontal="left" vertical="center" wrapText="1"/>
    </xf>
    <xf numFmtId="0" fontId="14" fillId="0" borderId="0" xfId="1" applyFont="1" applyAlignment="1" applyProtection="1">
      <alignment vertical="center" wrapText="1"/>
    </xf>
    <xf numFmtId="4" fontId="15" fillId="0" borderId="37" xfId="2" applyNumberFormat="1" applyFont="1" applyFill="1" applyBorder="1" applyAlignment="1" applyProtection="1">
      <alignment horizontal="center" vertical="center" wrapText="1"/>
    </xf>
    <xf numFmtId="49" fontId="11" fillId="0" borderId="39" xfId="0" applyNumberFormat="1" applyFont="1" applyBorder="1" applyAlignment="1" applyProtection="1">
      <alignment horizontal="center" vertical="center" wrapText="1"/>
    </xf>
    <xf numFmtId="0" fontId="18" fillId="0" borderId="40" xfId="1" applyFont="1" applyBorder="1" applyAlignment="1" applyProtection="1">
      <alignment horizontal="left" vertical="center" wrapText="1"/>
    </xf>
    <xf numFmtId="0" fontId="18" fillId="0" borderId="39" xfId="1" applyFont="1" applyBorder="1" applyAlignment="1" applyProtection="1">
      <alignment horizontal="left" vertical="center" wrapText="1"/>
    </xf>
    <xf numFmtId="0" fontId="18" fillId="0" borderId="33" xfId="1" applyFont="1" applyBorder="1" applyAlignment="1" applyProtection="1">
      <alignment horizontal="left" vertical="center" wrapText="1"/>
    </xf>
    <xf numFmtId="0" fontId="18" fillId="0" borderId="35" xfId="1" applyFont="1" applyBorder="1" applyAlignment="1" applyProtection="1">
      <alignment horizontal="left" vertical="center" wrapText="1"/>
    </xf>
    <xf numFmtId="4" fontId="19" fillId="0" borderId="13" xfId="0" applyNumberFormat="1" applyFont="1" applyBorder="1" applyAlignment="1" applyProtection="1">
      <alignment horizontal="center" vertical="top"/>
    </xf>
    <xf numFmtId="4" fontId="29" fillId="0" borderId="5" xfId="0" applyNumberFormat="1" applyFont="1" applyBorder="1" applyAlignment="1" applyProtection="1">
      <alignment horizontal="left" vertical="center" wrapText="1"/>
    </xf>
    <xf numFmtId="4" fontId="29" fillId="0" borderId="13" xfId="0" applyNumberFormat="1" applyFont="1" applyBorder="1" applyAlignment="1" applyProtection="1">
      <alignment horizontal="left" vertical="center" wrapText="1"/>
    </xf>
    <xf numFmtId="4" fontId="19" fillId="0" borderId="33" xfId="0" applyNumberFormat="1" applyFont="1" applyBorder="1" applyAlignment="1" applyProtection="1">
      <alignment horizontal="center" vertical="top"/>
    </xf>
    <xf numFmtId="4" fontId="23" fillId="0" borderId="13" xfId="0" applyNumberFormat="1" applyFont="1" applyBorder="1" applyAlignment="1" applyProtection="1">
      <alignment vertical="top" wrapText="1"/>
    </xf>
    <xf numFmtId="4" fontId="26" fillId="0" borderId="13" xfId="0" applyNumberFormat="1" applyFont="1" applyBorder="1" applyAlignment="1" applyProtection="1">
      <alignment horizontal="center" vertical="center" wrapText="1"/>
    </xf>
    <xf numFmtId="3" fontId="26" fillId="0" borderId="13" xfId="0" applyNumberFormat="1" applyFont="1" applyBorder="1" applyAlignment="1" applyProtection="1">
      <alignment horizontal="center" vertical="center"/>
    </xf>
    <xf numFmtId="49" fontId="9" fillId="3" borderId="13" xfId="0" applyNumberFormat="1" applyFont="1" applyFill="1" applyBorder="1" applyAlignment="1" applyProtection="1">
      <alignment horizontal="left" vertical="center" wrapText="1"/>
    </xf>
    <xf numFmtId="4" fontId="26" fillId="0" borderId="13" xfId="0" applyNumberFormat="1" applyFont="1" applyBorder="1" applyAlignment="1" applyProtection="1">
      <alignment horizontal="center"/>
    </xf>
    <xf numFmtId="4" fontId="26" fillId="0" borderId="13" xfId="0" applyNumberFormat="1" applyFont="1" applyBorder="1" applyProtection="1"/>
    <xf numFmtId="4" fontId="7" fillId="0" borderId="8" xfId="0" applyNumberFormat="1" applyFont="1" applyBorder="1" applyAlignment="1" applyProtection="1">
      <alignment horizontal="center" vertical="center" wrapText="1"/>
    </xf>
    <xf numFmtId="49" fontId="23" fillId="0" borderId="12" xfId="0" applyNumberFormat="1" applyFont="1" applyBorder="1" applyAlignment="1" applyProtection="1">
      <alignment horizontal="center" vertical="top"/>
    </xf>
    <xf numFmtId="0" fontId="26" fillId="0" borderId="26" xfId="0" applyFont="1" applyBorder="1" applyAlignment="1" applyProtection="1">
      <alignment vertical="top" wrapText="1"/>
    </xf>
    <xf numFmtId="4" fontId="7" fillId="0" borderId="29" xfId="0" applyNumberFormat="1" applyFont="1" applyBorder="1" applyAlignment="1" applyProtection="1">
      <alignment horizontal="center" vertical="center" wrapText="1"/>
    </xf>
    <xf numFmtId="4" fontId="29" fillId="0" borderId="41" xfId="0" applyNumberFormat="1" applyFont="1" applyBorder="1" applyAlignment="1" applyProtection="1">
      <alignment horizontal="left" vertical="center"/>
    </xf>
    <xf numFmtId="4" fontId="29" fillId="0" borderId="22" xfId="0" applyNumberFormat="1" applyFont="1" applyBorder="1" applyAlignment="1" applyProtection="1">
      <alignment horizontal="left" vertical="center"/>
    </xf>
    <xf numFmtId="4" fontId="29" fillId="0" borderId="38" xfId="0" applyNumberFormat="1" applyFont="1" applyBorder="1" applyAlignment="1" applyProtection="1">
      <alignment horizontal="left" vertical="center"/>
    </xf>
    <xf numFmtId="4" fontId="29" fillId="0" borderId="37" xfId="0" applyNumberFormat="1" applyFont="1" applyBorder="1" applyAlignment="1" applyProtection="1">
      <alignment horizontal="left" vertical="center"/>
    </xf>
    <xf numFmtId="4" fontId="29" fillId="0" borderId="37" xfId="0" applyNumberFormat="1" applyFont="1" applyBorder="1" applyAlignment="1" applyProtection="1">
      <alignment horizontal="center" vertical="center"/>
    </xf>
    <xf numFmtId="49" fontId="11" fillId="2" borderId="30" xfId="0" applyNumberFormat="1" applyFont="1" applyFill="1" applyBorder="1" applyAlignment="1" applyProtection="1">
      <alignment horizontal="center" vertical="center" wrapText="1"/>
    </xf>
    <xf numFmtId="0" fontId="18" fillId="0" borderId="0" xfId="1" applyFont="1" applyAlignment="1" applyProtection="1">
      <alignment horizontal="left" vertical="center" wrapText="1"/>
    </xf>
    <xf numFmtId="0" fontId="18" fillId="0" borderId="42" xfId="1" applyFont="1" applyBorder="1" applyAlignment="1" applyProtection="1">
      <alignment horizontal="left" vertical="center" wrapText="1"/>
    </xf>
    <xf numFmtId="49" fontId="23" fillId="0" borderId="7" xfId="0" applyNumberFormat="1" applyFont="1" applyBorder="1" applyAlignment="1" applyProtection="1">
      <alignment horizontal="center" vertical="top"/>
    </xf>
    <xf numFmtId="4" fontId="23" fillId="0" borderId="20" xfId="0" applyNumberFormat="1" applyFont="1" applyBorder="1" applyAlignment="1" applyProtection="1">
      <alignment vertical="top" wrapText="1"/>
    </xf>
    <xf numFmtId="4" fontId="26" fillId="0" borderId="26" xfId="0" applyNumberFormat="1" applyFont="1" applyBorder="1" applyAlignment="1" applyProtection="1">
      <alignment horizontal="center" vertical="center" wrapText="1"/>
    </xf>
    <xf numFmtId="3" fontId="26" fillId="0" borderId="26" xfId="0" applyNumberFormat="1" applyFont="1" applyBorder="1" applyAlignment="1" applyProtection="1">
      <alignment horizontal="center" vertical="center"/>
    </xf>
    <xf numFmtId="4" fontId="26" fillId="0" borderId="14" xfId="0" applyNumberFormat="1" applyFont="1" applyBorder="1" applyAlignment="1" applyProtection="1">
      <alignment horizontal="center" vertical="center" wrapText="1"/>
    </xf>
    <xf numFmtId="49" fontId="16" fillId="0" borderId="12" xfId="0" applyNumberFormat="1" applyFont="1" applyBorder="1" applyAlignment="1" applyProtection="1">
      <alignment horizontal="center" vertical="top" wrapText="1"/>
    </xf>
    <xf numFmtId="49" fontId="10" fillId="0" borderId="13" xfId="0" applyNumberFormat="1" applyFont="1" applyBorder="1" applyAlignment="1" applyProtection="1">
      <alignment horizontal="left" vertical="center" wrapText="1"/>
    </xf>
    <xf numFmtId="43" fontId="10" fillId="0" borderId="12" xfId="2" applyFont="1" applyFill="1" applyBorder="1" applyAlignment="1" applyProtection="1">
      <alignment horizontal="center" vertical="center" wrapText="1"/>
    </xf>
    <xf numFmtId="4" fontId="7" fillId="0" borderId="13" xfId="2" applyNumberFormat="1" applyFont="1" applyFill="1" applyBorder="1" applyAlignment="1" applyProtection="1">
      <alignment horizontal="center" vertical="center" wrapText="1"/>
    </xf>
    <xf numFmtId="4" fontId="10" fillId="0" borderId="22" xfId="2" applyNumberFormat="1" applyFont="1" applyFill="1" applyBorder="1" applyAlignment="1" applyProtection="1">
      <alignment horizontal="center" vertical="center" wrapText="1"/>
    </xf>
    <xf numFmtId="4" fontId="29" fillId="0" borderId="0" xfId="0" applyNumberFormat="1" applyFont="1" applyAlignment="1" applyProtection="1">
      <alignment horizontal="left" vertical="center"/>
    </xf>
    <xf numFmtId="4" fontId="29" fillId="0" borderId="0" xfId="0" applyNumberFormat="1" applyFont="1" applyAlignment="1" applyProtection="1">
      <alignment horizontal="center" vertical="center"/>
    </xf>
    <xf numFmtId="49" fontId="11" fillId="2" borderId="43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Alignment="1" applyProtection="1">
      <alignment horizontal="center" vertical="center" wrapText="1"/>
    </xf>
    <xf numFmtId="0" fontId="17" fillId="0" borderId="13" xfId="3" applyFont="1" applyBorder="1" applyAlignment="1" applyProtection="1">
      <alignment horizontal="center" vertical="top" wrapText="1"/>
    </xf>
    <xf numFmtId="0" fontId="17" fillId="0" borderId="13" xfId="3" applyFont="1" applyBorder="1" applyAlignment="1" applyProtection="1">
      <alignment vertical="top" wrapText="1"/>
    </xf>
    <xf numFmtId="0" fontId="17" fillId="0" borderId="13" xfId="3" applyFont="1" applyBorder="1" applyAlignment="1" applyProtection="1">
      <alignment horizontal="center" vertical="center" wrapText="1"/>
    </xf>
    <xf numFmtId="4" fontId="30" fillId="0" borderId="13" xfId="3" applyNumberFormat="1" applyFont="1" applyBorder="1" applyAlignment="1" applyProtection="1">
      <alignment horizontal="right" vertical="center" wrapText="1"/>
    </xf>
    <xf numFmtId="0" fontId="17" fillId="0" borderId="8" xfId="3" applyFont="1" applyBorder="1" applyAlignment="1" applyProtection="1">
      <alignment vertical="top" wrapText="1"/>
    </xf>
    <xf numFmtId="0" fontId="17" fillId="0" borderId="10" xfId="3" applyFont="1" applyBorder="1" applyAlignment="1" applyProtection="1">
      <alignment vertical="center" wrapText="1"/>
    </xf>
    <xf numFmtId="0" fontId="17" fillId="0" borderId="5" xfId="3" applyFont="1" applyBorder="1" applyAlignment="1" applyProtection="1">
      <alignment vertical="center" wrapText="1"/>
    </xf>
    <xf numFmtId="0" fontId="17" fillId="0" borderId="13" xfId="3" applyFont="1" applyBorder="1" applyAlignment="1" applyProtection="1">
      <alignment vertical="center" wrapText="1"/>
    </xf>
    <xf numFmtId="4" fontId="8" fillId="0" borderId="8" xfId="0" applyNumberFormat="1" applyFont="1" applyBorder="1" applyAlignment="1" applyProtection="1">
      <alignment horizontal="center" vertical="center" wrapText="1"/>
    </xf>
    <xf numFmtId="49" fontId="8" fillId="3" borderId="8" xfId="0" applyNumberFormat="1" applyFont="1" applyFill="1" applyBorder="1" applyAlignment="1" applyProtection="1">
      <alignment horizontal="center" vertical="center" wrapText="1"/>
    </xf>
    <xf numFmtId="4" fontId="8" fillId="3" borderId="8" xfId="0" applyNumberFormat="1" applyFont="1" applyFill="1" applyBorder="1" applyAlignment="1" applyProtection="1">
      <alignment horizontal="center" vertical="center" wrapText="1"/>
    </xf>
    <xf numFmtId="0" fontId="32" fillId="0" borderId="13" xfId="3" applyFont="1" applyBorder="1" applyAlignment="1" applyProtection="1">
      <alignment vertical="center" wrapText="1"/>
    </xf>
    <xf numFmtId="0" fontId="33" fillId="0" borderId="13" xfId="3" applyFont="1" applyBorder="1" applyAlignment="1" applyProtection="1">
      <alignment horizontal="center" vertical="center" wrapText="1"/>
    </xf>
    <xf numFmtId="4" fontId="34" fillId="0" borderId="13" xfId="3" applyNumberFormat="1" applyFont="1" applyBorder="1" applyAlignment="1" applyProtection="1">
      <alignment horizontal="right" vertical="center" wrapText="1"/>
    </xf>
    <xf numFmtId="4" fontId="8" fillId="3" borderId="13" xfId="0" applyNumberFormat="1" applyFont="1" applyFill="1" applyBorder="1" applyAlignment="1" applyProtection="1">
      <alignment horizontal="center" vertical="center" wrapText="1"/>
    </xf>
    <xf numFmtId="0" fontId="17" fillId="0" borderId="8" xfId="3" applyFont="1" applyBorder="1" applyAlignment="1" applyProtection="1">
      <alignment vertical="center" wrapText="1"/>
    </xf>
    <xf numFmtId="4" fontId="8" fillId="0" borderId="13" xfId="0" applyNumberFormat="1" applyFont="1" applyBorder="1" applyAlignment="1" applyProtection="1">
      <alignment horizontal="center" vertical="center" wrapText="1"/>
    </xf>
    <xf numFmtId="49" fontId="23" fillId="0" borderId="17" xfId="0" applyNumberFormat="1" applyFont="1" applyBorder="1" applyAlignment="1" applyProtection="1">
      <alignment horizontal="center" vertical="center"/>
    </xf>
    <xf numFmtId="43" fontId="16" fillId="3" borderId="12" xfId="2" applyFont="1" applyFill="1" applyBorder="1" applyAlignment="1" applyProtection="1">
      <alignment horizontal="center" vertical="center" wrapText="1"/>
    </xf>
    <xf numFmtId="4" fontId="8" fillId="3" borderId="13" xfId="2" applyNumberFormat="1" applyFont="1" applyFill="1" applyBorder="1" applyAlignment="1" applyProtection="1">
      <alignment horizontal="center" vertical="center" wrapText="1"/>
    </xf>
    <xf numFmtId="0" fontId="30" fillId="0" borderId="13" xfId="3" applyFont="1" applyBorder="1" applyAlignment="1" applyProtection="1">
      <alignment horizontal="center" vertical="center" wrapText="1"/>
    </xf>
    <xf numFmtId="0" fontId="30" fillId="0" borderId="26" xfId="3" applyFont="1" applyBorder="1" applyAlignment="1" applyProtection="1">
      <alignment vertical="center" wrapText="1"/>
    </xf>
    <xf numFmtId="0" fontId="30" fillId="0" borderId="22" xfId="3" applyFont="1" applyBorder="1" applyAlignment="1" applyProtection="1">
      <alignment horizontal="center" vertical="center" wrapText="1"/>
    </xf>
    <xf numFmtId="0" fontId="2" fillId="0" borderId="0" xfId="3" applyFont="1" applyAlignment="1" applyProtection="1">
      <alignment horizontal="left" vertical="center" wrapText="1"/>
    </xf>
    <xf numFmtId="4" fontId="2" fillId="0" borderId="0" xfId="3" applyNumberFormat="1" applyFont="1" applyAlignment="1" applyProtection="1">
      <alignment horizontal="right" vertical="center" wrapText="1"/>
    </xf>
    <xf numFmtId="0" fontId="36" fillId="0" borderId="0" xfId="1" applyFont="1" applyAlignment="1" applyProtection="1">
      <alignment horizontal="center" vertical="center" wrapText="1"/>
    </xf>
    <xf numFmtId="0" fontId="37" fillId="5" borderId="47" xfId="1" applyFont="1" applyFill="1" applyBorder="1" applyAlignment="1" applyProtection="1">
      <alignment horizontal="center" vertical="center"/>
    </xf>
    <xf numFmtId="4" fontId="30" fillId="5" borderId="47" xfId="0" applyNumberFormat="1" applyFont="1" applyFill="1" applyBorder="1" applyAlignment="1" applyProtection="1">
      <alignment horizontal="center" vertical="center"/>
    </xf>
    <xf numFmtId="4" fontId="30" fillId="0" borderId="0" xfId="0" applyNumberFormat="1" applyFont="1" applyAlignment="1" applyProtection="1">
      <alignment horizontal="center" vertical="center"/>
    </xf>
    <xf numFmtId="0" fontId="37" fillId="5" borderId="44" xfId="1" applyFont="1" applyFill="1" applyBorder="1" applyAlignment="1" applyProtection="1">
      <alignment horizontal="center" vertical="center"/>
    </xf>
    <xf numFmtId="4" fontId="30" fillId="5" borderId="48" xfId="0" applyNumberFormat="1" applyFont="1" applyFill="1" applyBorder="1" applyAlignment="1" applyProtection="1">
      <alignment horizontal="center" vertical="center"/>
    </xf>
    <xf numFmtId="0" fontId="37" fillId="0" borderId="49" xfId="1" applyFont="1" applyBorder="1" applyAlignment="1" applyProtection="1">
      <alignment horizontal="center" vertical="center"/>
    </xf>
    <xf numFmtId="0" fontId="37" fillId="0" borderId="0" xfId="1" applyFont="1" applyAlignment="1" applyProtection="1">
      <alignment horizontal="left" vertical="center" wrapText="1"/>
    </xf>
    <xf numFmtId="4" fontId="30" fillId="0" borderId="50" xfId="0" applyNumberFormat="1" applyFont="1" applyBorder="1" applyAlignment="1" applyProtection="1">
      <alignment horizontal="center" vertical="center"/>
    </xf>
    <xf numFmtId="4" fontId="39" fillId="5" borderId="47" xfId="0" applyNumberFormat="1" applyFont="1" applyFill="1" applyBorder="1" applyAlignment="1" applyProtection="1">
      <alignment horizontal="center" vertical="center"/>
    </xf>
    <xf numFmtId="4" fontId="39" fillId="0" borderId="0" xfId="0" applyNumberFormat="1" applyFont="1" applyAlignment="1" applyProtection="1">
      <alignment horizontal="center" vertical="center"/>
    </xf>
    <xf numFmtId="4" fontId="0" fillId="0" borderId="0" xfId="0" applyNumberFormat="1" applyProtection="1"/>
    <xf numFmtId="0" fontId="24" fillId="0" borderId="0" xfId="1" applyFont="1" applyProtection="1"/>
    <xf numFmtId="0" fontId="24" fillId="0" borderId="0" xfId="1" applyFont="1" applyAlignment="1" applyProtection="1">
      <alignment horizontal="center"/>
    </xf>
    <xf numFmtId="0" fontId="40" fillId="0" borderId="0" xfId="1" applyFont="1" applyProtection="1"/>
    <xf numFmtId="0" fontId="27" fillId="0" borderId="0" xfId="1" applyFont="1" applyAlignment="1" applyProtection="1">
      <alignment vertical="top" wrapText="1"/>
    </xf>
    <xf numFmtId="0" fontId="27" fillId="0" borderId="0" xfId="1" applyFont="1" applyProtection="1"/>
    <xf numFmtId="0" fontId="27" fillId="0" borderId="0" xfId="1" applyFont="1" applyAlignment="1" applyProtection="1"/>
    <xf numFmtId="0" fontId="24" fillId="0" borderId="0" xfId="1" applyFont="1" applyAlignment="1" applyProtection="1"/>
    <xf numFmtId="0" fontId="44" fillId="0" borderId="0" xfId="1" applyFont="1" applyAlignment="1" applyProtection="1"/>
    <xf numFmtId="0" fontId="27" fillId="0" borderId="0" xfId="1" applyFont="1" applyAlignment="1" applyProtection="1">
      <alignment horizontal="center"/>
    </xf>
    <xf numFmtId="0" fontId="44" fillId="0" borderId="0" xfId="1" applyFont="1" applyProtection="1"/>
    <xf numFmtId="0" fontId="44" fillId="0" borderId="0" xfId="1" applyFont="1" applyAlignment="1" applyProtection="1">
      <alignment vertical="top"/>
    </xf>
    <xf numFmtId="0" fontId="27" fillId="0" borderId="0" xfId="1" applyFont="1" applyAlignment="1" applyProtection="1">
      <alignment vertical="top"/>
    </xf>
    <xf numFmtId="2" fontId="21" fillId="0" borderId="10" xfId="0" applyNumberFormat="1" applyFont="1" applyBorder="1" applyAlignment="1" applyProtection="1">
      <alignment horizontal="center" vertical="center"/>
      <protection locked="0"/>
    </xf>
    <xf numFmtId="2" fontId="21" fillId="0" borderId="8" xfId="0" applyNumberFormat="1" applyFont="1" applyBorder="1" applyAlignment="1" applyProtection="1">
      <alignment horizontal="center" vertical="center"/>
      <protection locked="0"/>
    </xf>
    <xf numFmtId="4" fontId="7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3" borderId="13" xfId="0" applyNumberFormat="1" applyFont="1" applyFill="1" applyBorder="1" applyAlignment="1" applyProtection="1">
      <alignment horizontal="center" vertical="center" wrapText="1"/>
      <protection locked="0"/>
    </xf>
    <xf numFmtId="4" fontId="26" fillId="0" borderId="13" xfId="0" applyNumberFormat="1" applyFont="1" applyBorder="1" applyAlignment="1" applyProtection="1">
      <alignment horizontal="center" vertical="center"/>
      <protection locked="0"/>
    </xf>
    <xf numFmtId="4" fontId="26" fillId="0" borderId="5" xfId="0" applyNumberFormat="1" applyFont="1" applyBorder="1" applyAlignment="1" applyProtection="1">
      <alignment horizontal="center" vertical="center" wrapText="1"/>
      <protection locked="0"/>
    </xf>
    <xf numFmtId="4" fontId="26" fillId="0" borderId="10" xfId="0" applyNumberFormat="1" applyFont="1" applyBorder="1" applyAlignment="1" applyProtection="1">
      <alignment horizontal="center" vertical="center" wrapText="1"/>
      <protection locked="0"/>
    </xf>
    <xf numFmtId="4" fontId="26" fillId="0" borderId="10" xfId="0" applyNumberFormat="1" applyFont="1" applyBorder="1" applyAlignment="1" applyProtection="1">
      <alignment horizontal="center" vertical="center"/>
      <protection locked="0"/>
    </xf>
    <xf numFmtId="4" fontId="26" fillId="0" borderId="8" xfId="0" applyNumberFormat="1" applyFont="1" applyBorder="1" applyAlignment="1" applyProtection="1">
      <alignment horizontal="center" vertical="center"/>
      <protection locked="0"/>
    </xf>
    <xf numFmtId="4" fontId="7" fillId="3" borderId="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horizontal="center" vertical="center" wrapText="1"/>
      <protection locked="0"/>
    </xf>
    <xf numFmtId="0" fontId="26" fillId="0" borderId="12" xfId="0" applyFont="1" applyBorder="1" applyAlignment="1" applyProtection="1">
      <alignment vertical="top" wrapText="1"/>
      <protection locked="0"/>
    </xf>
    <xf numFmtId="2" fontId="26" fillId="0" borderId="13" xfId="0" applyNumberFormat="1" applyFont="1" applyBorder="1" applyAlignment="1" applyProtection="1">
      <alignment horizontal="center" vertical="center" wrapText="1"/>
      <protection locked="0"/>
    </xf>
    <xf numFmtId="4" fontId="7" fillId="3" borderId="10" xfId="0" applyNumberFormat="1" applyFont="1" applyFill="1" applyBorder="1" applyAlignment="1" applyProtection="1">
      <alignment horizontal="center" vertical="center" wrapText="1"/>
      <protection locked="0"/>
    </xf>
    <xf numFmtId="2" fontId="26" fillId="0" borderId="15" xfId="0" applyNumberFormat="1" applyFont="1" applyBorder="1" applyAlignment="1" applyProtection="1">
      <alignment horizontal="center" wrapText="1"/>
      <protection locked="0"/>
    </xf>
    <xf numFmtId="4" fontId="7" fillId="0" borderId="13" xfId="0" applyNumberFormat="1" applyFont="1" applyBorder="1" applyAlignment="1" applyProtection="1">
      <alignment horizontal="center" vertical="center" wrapText="1"/>
      <protection locked="0"/>
    </xf>
    <xf numFmtId="0" fontId="26" fillId="0" borderId="13" xfId="0" applyFont="1" applyBorder="1" applyAlignment="1" applyProtection="1">
      <alignment vertical="top" wrapText="1"/>
      <protection locked="0"/>
    </xf>
    <xf numFmtId="4" fontId="7" fillId="0" borderId="5" xfId="0" applyNumberFormat="1" applyFont="1" applyBorder="1" applyAlignment="1" applyProtection="1">
      <alignment horizontal="center" vertical="center" wrapText="1"/>
      <protection locked="0"/>
    </xf>
    <xf numFmtId="4" fontId="26" fillId="0" borderId="16" xfId="0" applyNumberFormat="1" applyFont="1" applyBorder="1" applyAlignment="1" applyProtection="1">
      <alignment horizontal="center" vertical="center"/>
      <protection locked="0"/>
    </xf>
    <xf numFmtId="2" fontId="26" fillId="0" borderId="15" xfId="0" applyNumberFormat="1" applyFont="1" applyBorder="1" applyAlignment="1" applyProtection="1">
      <alignment horizontal="center" vertical="center" wrapText="1"/>
      <protection locked="0"/>
    </xf>
    <xf numFmtId="4" fontId="26" fillId="0" borderId="12" xfId="0" applyNumberFormat="1" applyFont="1" applyBorder="1" applyAlignment="1" applyProtection="1">
      <alignment horizontal="center" vertical="center"/>
      <protection locked="0"/>
    </xf>
    <xf numFmtId="4" fontId="13" fillId="3" borderId="12" xfId="2" applyNumberFormat="1" applyFont="1" applyFill="1" applyBorder="1" applyAlignment="1" applyProtection="1">
      <alignment horizontal="center" vertical="center" wrapText="1"/>
      <protection locked="0"/>
    </xf>
    <xf numFmtId="4" fontId="21" fillId="0" borderId="8" xfId="0" applyNumberFormat="1" applyFont="1" applyBorder="1" applyAlignment="1" applyProtection="1">
      <alignment horizontal="center" vertical="center"/>
      <protection locked="0"/>
    </xf>
    <xf numFmtId="4" fontId="29" fillId="0" borderId="13" xfId="0" applyNumberFormat="1" applyFont="1" applyBorder="1" applyAlignment="1" applyProtection="1">
      <alignment horizontal="left" vertical="center" wrapText="1"/>
      <protection locked="0"/>
    </xf>
    <xf numFmtId="4" fontId="26" fillId="0" borderId="13" xfId="0" applyNumberFormat="1" applyFont="1" applyBorder="1" applyAlignment="1" applyProtection="1">
      <alignment horizontal="center" vertical="center" wrapText="1"/>
      <protection locked="0"/>
    </xf>
    <xf numFmtId="4" fontId="26" fillId="0" borderId="13" xfId="0" applyNumberFormat="1" applyFont="1" applyBorder="1" applyProtection="1">
      <protection locked="0"/>
    </xf>
    <xf numFmtId="0" fontId="14" fillId="4" borderId="12" xfId="1" applyFont="1" applyFill="1" applyBorder="1" applyAlignment="1" applyProtection="1">
      <alignment vertical="center" wrapText="1"/>
      <protection locked="0"/>
    </xf>
    <xf numFmtId="4" fontId="13" fillId="0" borderId="12" xfId="2" applyNumberFormat="1" applyFont="1" applyFill="1" applyBorder="1" applyAlignment="1" applyProtection="1">
      <alignment horizontal="center" vertical="center" wrapText="1"/>
      <protection locked="0"/>
    </xf>
    <xf numFmtId="4" fontId="30" fillId="0" borderId="13" xfId="3" applyNumberFormat="1" applyFont="1" applyBorder="1" applyAlignment="1" applyProtection="1">
      <alignment horizontal="right" vertical="center" wrapText="1"/>
      <protection locked="0"/>
    </xf>
    <xf numFmtId="4" fontId="34" fillId="0" borderId="13" xfId="3" applyNumberFormat="1" applyFont="1" applyBorder="1" applyAlignment="1" applyProtection="1">
      <alignment horizontal="right" vertical="center" wrapText="1"/>
      <protection locked="0"/>
    </xf>
    <xf numFmtId="0" fontId="27" fillId="0" borderId="0" xfId="1" applyFont="1" applyAlignment="1" applyProtection="1">
      <protection locked="0"/>
    </xf>
    <xf numFmtId="0" fontId="24" fillId="0" borderId="0" xfId="1" applyFont="1" applyAlignment="1" applyProtection="1">
      <protection locked="0"/>
    </xf>
    <xf numFmtId="0" fontId="1" fillId="0" borderId="0" xfId="0" applyFont="1" applyAlignment="1" applyProtection="1">
      <protection locked="0"/>
    </xf>
    <xf numFmtId="0" fontId="18" fillId="2" borderId="35" xfId="1" applyFont="1" applyFill="1" applyBorder="1" applyAlignment="1" applyProtection="1">
      <alignment horizontal="left" vertical="center" wrapText="1"/>
    </xf>
    <xf numFmtId="0" fontId="18" fillId="2" borderId="36" xfId="1" applyFont="1" applyFill="1" applyBorder="1" applyAlignment="1" applyProtection="1">
      <alignment horizontal="left" vertical="center" wrapText="1"/>
    </xf>
    <xf numFmtId="0" fontId="45" fillId="0" borderId="1" xfId="1" applyFont="1" applyBorder="1" applyAlignment="1" applyProtection="1">
      <alignment horizontal="center" vertical="center" wrapText="1"/>
    </xf>
    <xf numFmtId="0" fontId="45" fillId="0" borderId="1" xfId="1" applyFont="1" applyBorder="1" applyAlignment="1" applyProtection="1">
      <alignment horizontal="center" vertical="center"/>
    </xf>
    <xf numFmtId="4" fontId="26" fillId="0" borderId="18" xfId="0" applyNumberFormat="1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center" vertical="top"/>
    </xf>
    <xf numFmtId="49" fontId="23" fillId="0" borderId="25" xfId="0" applyNumberFormat="1" applyFont="1" applyBorder="1" applyAlignment="1" applyProtection="1">
      <alignment horizontal="center" vertical="top"/>
    </xf>
    <xf numFmtId="49" fontId="23" fillId="0" borderId="21" xfId="0" applyNumberFormat="1" applyFont="1" applyBorder="1" applyAlignment="1" applyProtection="1">
      <alignment horizontal="center" vertical="top"/>
    </xf>
    <xf numFmtId="0" fontId="26" fillId="0" borderId="10" xfId="0" applyFont="1" applyBorder="1" applyAlignment="1" applyProtection="1">
      <alignment horizontal="center" vertical="center"/>
    </xf>
    <xf numFmtId="0" fontId="26" fillId="0" borderId="8" xfId="0" applyFont="1" applyBorder="1" applyAlignment="1" applyProtection="1">
      <alignment horizontal="center" vertical="center"/>
    </xf>
    <xf numFmtId="4" fontId="26" fillId="0" borderId="8" xfId="0" applyNumberFormat="1" applyFont="1" applyBorder="1" applyAlignment="1" applyProtection="1">
      <alignment horizontal="center" vertical="center"/>
      <protection locked="0"/>
    </xf>
    <xf numFmtId="4" fontId="26" fillId="0" borderId="10" xfId="0" applyNumberFormat="1" applyFont="1" applyBorder="1" applyAlignment="1" applyProtection="1">
      <alignment horizontal="center" vertical="center"/>
      <protection locked="0"/>
    </xf>
    <xf numFmtId="4" fontId="26" fillId="0" borderId="9" xfId="0" applyNumberFormat="1" applyFont="1" applyBorder="1" applyAlignment="1" applyProtection="1">
      <alignment horizontal="center" vertical="center"/>
    </xf>
    <xf numFmtId="4" fontId="26" fillId="0" borderId="11" xfId="0" applyNumberFormat="1" applyFont="1" applyBorder="1" applyAlignment="1" applyProtection="1">
      <alignment horizontal="center" vertical="center"/>
    </xf>
    <xf numFmtId="4" fontId="26" fillId="0" borderId="6" xfId="0" applyNumberFormat="1" applyFont="1" applyBorder="1" applyAlignment="1" applyProtection="1">
      <alignment horizontal="center" vertical="center"/>
    </xf>
    <xf numFmtId="0" fontId="26" fillId="0" borderId="5" xfId="0" applyFont="1" applyBorder="1" applyAlignment="1" applyProtection="1">
      <alignment horizontal="center" vertical="center"/>
    </xf>
    <xf numFmtId="0" fontId="26" fillId="0" borderId="15" xfId="0" applyFont="1" applyBorder="1" applyAlignment="1" applyProtection="1">
      <alignment horizontal="center" vertical="center"/>
    </xf>
    <xf numFmtId="0" fontId="26" fillId="0" borderId="16" xfId="0" applyFont="1" applyBorder="1" applyAlignment="1" applyProtection="1">
      <alignment horizontal="center" vertical="center"/>
    </xf>
    <xf numFmtId="4" fontId="26" fillId="0" borderId="5" xfId="0" applyNumberFormat="1" applyFont="1" applyBorder="1" applyAlignment="1" applyProtection="1">
      <alignment horizontal="center" vertical="center"/>
      <protection locked="0"/>
    </xf>
    <xf numFmtId="0" fontId="26" fillId="0" borderId="45" xfId="1" applyFont="1" applyBorder="1" applyAlignment="1" applyProtection="1">
      <alignment horizontal="left" vertical="top" wrapText="1"/>
    </xf>
    <xf numFmtId="0" fontId="26" fillId="0" borderId="45" xfId="1" applyFont="1" applyBorder="1" applyAlignment="1" applyProtection="1">
      <alignment horizontal="left" vertical="top"/>
    </xf>
    <xf numFmtId="4" fontId="26" fillId="0" borderId="28" xfId="0" applyNumberFormat="1" applyFont="1" applyBorder="1" applyAlignment="1" applyProtection="1">
      <alignment horizontal="center" vertical="center"/>
    </xf>
    <xf numFmtId="49" fontId="23" fillId="0" borderId="8" xfId="0" applyNumberFormat="1" applyFont="1" applyBorder="1" applyAlignment="1" applyProtection="1">
      <alignment horizontal="center" vertical="top"/>
    </xf>
    <xf numFmtId="49" fontId="23" fillId="0" borderId="10" xfId="0" applyNumberFormat="1" applyFont="1" applyBorder="1" applyAlignment="1" applyProtection="1">
      <alignment horizontal="center" vertical="top"/>
    </xf>
    <xf numFmtId="49" fontId="23" fillId="0" borderId="5" xfId="0" applyNumberFormat="1" applyFont="1" applyBorder="1" applyAlignment="1" applyProtection="1">
      <alignment horizontal="center" vertical="top"/>
    </xf>
    <xf numFmtId="0" fontId="26" fillId="0" borderId="13" xfId="0" applyFont="1" applyBorder="1" applyAlignment="1" applyProtection="1">
      <alignment horizontal="center" vertical="center"/>
    </xf>
    <xf numFmtId="4" fontId="26" fillId="0" borderId="13" xfId="0" applyNumberFormat="1" applyFont="1" applyBorder="1" applyAlignment="1" applyProtection="1">
      <alignment horizontal="center" vertical="center"/>
      <protection locked="0"/>
    </xf>
    <xf numFmtId="4" fontId="26" fillId="0" borderId="13" xfId="0" applyNumberFormat="1" applyFont="1" applyBorder="1" applyAlignment="1" applyProtection="1">
      <alignment horizontal="center" vertical="center"/>
    </xf>
    <xf numFmtId="0" fontId="14" fillId="4" borderId="26" xfId="1" applyFont="1" applyFill="1" applyBorder="1" applyAlignment="1" applyProtection="1">
      <alignment horizontal="left" vertical="center" wrapText="1"/>
    </xf>
    <xf numFmtId="0" fontId="14" fillId="4" borderId="22" xfId="1" applyFont="1" applyFill="1" applyBorder="1" applyAlignment="1" applyProtection="1">
      <alignment horizontal="left" vertical="center" wrapText="1"/>
    </xf>
    <xf numFmtId="0" fontId="18" fillId="2" borderId="31" xfId="1" applyFont="1" applyFill="1" applyBorder="1" applyAlignment="1" applyProtection="1">
      <alignment horizontal="left" vertical="center" wrapText="1"/>
    </xf>
    <xf numFmtId="0" fontId="18" fillId="2" borderId="32" xfId="1" applyFont="1" applyFill="1" applyBorder="1" applyAlignment="1" applyProtection="1">
      <alignment horizontal="left" vertical="center" wrapText="1"/>
    </xf>
    <xf numFmtId="0" fontId="18" fillId="2" borderId="43" xfId="1" applyFont="1" applyFill="1" applyBorder="1" applyAlignment="1" applyProtection="1">
      <alignment horizontal="left" vertical="center" wrapText="1"/>
    </xf>
    <xf numFmtId="0" fontId="17" fillId="0" borderId="13" xfId="3" applyFont="1" applyBorder="1" applyAlignment="1" applyProtection="1">
      <alignment horizontal="center" vertical="center" wrapText="1"/>
    </xf>
    <xf numFmtId="4" fontId="8" fillId="0" borderId="8" xfId="0" applyNumberFormat="1" applyFont="1" applyBorder="1" applyAlignment="1" applyProtection="1">
      <alignment horizontal="center" vertical="center" wrapText="1"/>
    </xf>
    <xf numFmtId="4" fontId="8" fillId="0" borderId="10" xfId="0" applyNumberFormat="1" applyFont="1" applyBorder="1" applyAlignment="1" applyProtection="1">
      <alignment horizontal="center" vertical="center" wrapText="1"/>
    </xf>
    <xf numFmtId="4" fontId="8" fillId="0" borderId="5" xfId="0" applyNumberFormat="1" applyFont="1" applyBorder="1" applyAlignment="1" applyProtection="1">
      <alignment horizontal="center" vertical="center" wrapText="1"/>
    </xf>
    <xf numFmtId="4" fontId="30" fillId="0" borderId="13" xfId="3" applyNumberFormat="1" applyFont="1" applyBorder="1" applyAlignment="1" applyProtection="1">
      <alignment horizontal="right" vertical="center" wrapText="1"/>
      <protection locked="0"/>
    </xf>
    <xf numFmtId="4" fontId="30" fillId="0" borderId="13" xfId="3" applyNumberFormat="1" applyFont="1" applyBorder="1" applyAlignment="1" applyProtection="1">
      <alignment horizontal="right" vertical="center" wrapText="1"/>
    </xf>
    <xf numFmtId="0" fontId="37" fillId="5" borderId="44" xfId="1" applyFont="1" applyFill="1" applyBorder="1" applyAlignment="1" applyProtection="1">
      <alignment horizontal="left" vertical="center" wrapText="1"/>
    </xf>
    <xf numFmtId="0" fontId="37" fillId="5" borderId="45" xfId="1" applyFont="1" applyFill="1" applyBorder="1" applyAlignment="1" applyProtection="1">
      <alignment horizontal="left" vertical="center" wrapText="1"/>
    </xf>
    <xf numFmtId="0" fontId="37" fillId="5" borderId="46" xfId="1" applyFont="1" applyFill="1" applyBorder="1" applyAlignment="1" applyProtection="1">
      <alignment horizontal="left" vertical="center" wrapText="1"/>
    </xf>
    <xf numFmtId="0" fontId="35" fillId="5" borderId="44" xfId="1" applyFont="1" applyFill="1" applyBorder="1" applyAlignment="1" applyProtection="1">
      <alignment horizontal="center" vertical="center"/>
    </xf>
    <xf numFmtId="0" fontId="35" fillId="5" borderId="45" xfId="1" applyFont="1" applyFill="1" applyBorder="1" applyAlignment="1" applyProtection="1">
      <alignment horizontal="center" vertical="center"/>
    </xf>
    <xf numFmtId="0" fontId="35" fillId="5" borderId="46" xfId="1" applyFont="1" applyFill="1" applyBorder="1" applyAlignment="1" applyProtection="1">
      <alignment horizontal="center" vertical="center"/>
    </xf>
    <xf numFmtId="0" fontId="38" fillId="5" borderId="47" xfId="4" applyFont="1" applyFill="1" applyBorder="1" applyAlignment="1" applyProtection="1">
      <alignment horizontal="right" vertical="center"/>
    </xf>
  </cellXfs>
  <cellStyles count="6">
    <cellStyle name="Comma 2" xfId="2" xr:uid="{D5C3D206-D686-4CEA-89BF-9A3E13FF5696}"/>
    <cellStyle name="Normal" xfId="0" builtinId="0"/>
    <cellStyle name="Normal 2" xfId="3" xr:uid="{D4DB2EA9-2798-45FA-A9EF-14CD85B98A07}"/>
    <cellStyle name="Normal_Provjera  FRM2002-H05 - LOT 16" xfId="1" xr:uid="{CACB2D7F-A62A-4C6B-8777-0CAEC0BE5C48}"/>
    <cellStyle name="Normal_Tender rad elek" xfId="4" xr:uid="{BB58B6EE-32B1-4290-9CEE-6D5B8CFD1CF6}"/>
    <cellStyle name="Percent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09E5D2-B553-4709-AAB4-D47965222F56}">
  <dimension ref="A1:I319"/>
  <sheetViews>
    <sheetView tabSelected="1" view="pageBreakPreview" zoomScaleNormal="100" zoomScaleSheetLayoutView="100" workbookViewId="0">
      <selection activeCell="M293" sqref="M293"/>
    </sheetView>
  </sheetViews>
  <sheetFormatPr defaultRowHeight="14.4"/>
  <cols>
    <col min="1" max="1" width="5.88671875" style="203" customWidth="1"/>
    <col min="2" max="2" width="56.5546875" style="203" customWidth="1"/>
    <col min="3" max="3" width="9" style="204" customWidth="1"/>
    <col min="4" max="4" width="9.109375" style="203" customWidth="1"/>
    <col min="5" max="5" width="12.88671875" style="205" customWidth="1"/>
    <col min="6" max="6" width="18.21875" style="203" customWidth="1"/>
    <col min="7" max="7" width="15" style="3" customWidth="1"/>
    <col min="8" max="8" width="13.6640625" style="3" customWidth="1"/>
    <col min="9" max="9" width="11.88671875" style="3" customWidth="1"/>
    <col min="10" max="11" width="8.88671875" style="3"/>
    <col min="12" max="12" width="10.33203125" style="3" customWidth="1"/>
    <col min="13" max="16384" width="8.88671875" style="3"/>
  </cols>
  <sheetData>
    <row r="1" spans="1:8" ht="76.2" customHeight="1">
      <c r="A1" s="250" t="s">
        <v>216</v>
      </c>
      <c r="B1" s="251"/>
      <c r="C1" s="251"/>
      <c r="D1" s="251"/>
      <c r="E1" s="251"/>
      <c r="F1" s="251"/>
      <c r="G1" s="2"/>
      <c r="H1" s="2"/>
    </row>
    <row r="2" spans="1:8" ht="409.2" customHeight="1">
      <c r="A2" s="267" t="s">
        <v>217</v>
      </c>
      <c r="B2" s="268"/>
      <c r="C2" s="268"/>
      <c r="D2" s="268"/>
      <c r="E2" s="268"/>
      <c r="F2" s="268"/>
      <c r="G2" s="2"/>
      <c r="H2" s="2"/>
    </row>
    <row r="3" spans="1:8" s="8" customFormat="1" ht="53.25" customHeight="1">
      <c r="A3" s="4" t="s">
        <v>198</v>
      </c>
      <c r="B3" s="5" t="s">
        <v>199</v>
      </c>
      <c r="C3" s="5" t="s">
        <v>200</v>
      </c>
      <c r="D3" s="5" t="s">
        <v>201</v>
      </c>
      <c r="E3" s="5" t="s">
        <v>202</v>
      </c>
      <c r="F3" s="6" t="s">
        <v>203</v>
      </c>
      <c r="G3" s="7"/>
      <c r="H3" s="7"/>
    </row>
    <row r="4" spans="1:8" s="11" customFormat="1" ht="32.4" customHeight="1">
      <c r="A4" s="9" t="s">
        <v>1</v>
      </c>
      <c r="B4" s="248" t="s">
        <v>27</v>
      </c>
      <c r="C4" s="248"/>
      <c r="D4" s="248"/>
      <c r="E4" s="248"/>
      <c r="F4" s="249"/>
      <c r="G4" s="10"/>
    </row>
    <row r="5" spans="1:8" s="11" customFormat="1" ht="17.25" customHeight="1">
      <c r="A5" s="12"/>
      <c r="B5" s="13"/>
      <c r="C5" s="14"/>
      <c r="D5" s="15"/>
      <c r="E5" s="215"/>
      <c r="F5" s="16"/>
      <c r="G5" s="10"/>
    </row>
    <row r="6" spans="1:8" s="11" customFormat="1" ht="198.75" customHeight="1">
      <c r="A6" s="17" t="s">
        <v>2</v>
      </c>
      <c r="B6" s="18" t="s">
        <v>28</v>
      </c>
      <c r="C6" s="19"/>
      <c r="D6" s="19"/>
      <c r="E6" s="216"/>
      <c r="F6" s="20"/>
      <c r="G6" s="10"/>
    </row>
    <row r="7" spans="1:8" ht="30.6" customHeight="1">
      <c r="A7" s="254" t="s">
        <v>8</v>
      </c>
      <c r="B7" s="21" t="s">
        <v>29</v>
      </c>
      <c r="C7" s="256"/>
      <c r="D7" s="264"/>
      <c r="E7" s="259"/>
      <c r="F7" s="252"/>
    </row>
    <row r="8" spans="1:8">
      <c r="A8" s="254"/>
      <c r="B8" s="21" t="s">
        <v>30</v>
      </c>
      <c r="C8" s="256"/>
      <c r="D8" s="264"/>
      <c r="E8" s="259"/>
      <c r="F8" s="252"/>
    </row>
    <row r="9" spans="1:8">
      <c r="A9" s="254"/>
      <c r="B9" s="21" t="s">
        <v>31</v>
      </c>
      <c r="C9" s="256"/>
      <c r="D9" s="264"/>
      <c r="E9" s="259"/>
      <c r="F9" s="252"/>
    </row>
    <row r="10" spans="1:8">
      <c r="A10" s="254"/>
      <c r="B10" s="21" t="s">
        <v>32</v>
      </c>
      <c r="C10" s="256"/>
      <c r="D10" s="264"/>
      <c r="E10" s="259"/>
      <c r="F10" s="252"/>
    </row>
    <row r="11" spans="1:8">
      <c r="A11" s="255"/>
      <c r="B11" s="21" t="s">
        <v>33</v>
      </c>
      <c r="C11" s="263"/>
      <c r="D11" s="265"/>
      <c r="E11" s="266"/>
      <c r="F11" s="252"/>
    </row>
    <row r="12" spans="1:8" s="11" customFormat="1" ht="16.5" customHeight="1">
      <c r="A12" s="22"/>
      <c r="B12" s="23" t="s">
        <v>17</v>
      </c>
      <c r="C12" s="24" t="s">
        <v>4</v>
      </c>
      <c r="D12" s="25">
        <v>1</v>
      </c>
      <c r="E12" s="217"/>
      <c r="F12" s="26">
        <f>D12*E12</f>
        <v>0</v>
      </c>
      <c r="G12" s="10"/>
    </row>
    <row r="13" spans="1:8">
      <c r="A13" s="253" t="s">
        <v>10</v>
      </c>
      <c r="B13" s="18" t="s">
        <v>34</v>
      </c>
      <c r="C13" s="256"/>
      <c r="D13" s="257"/>
      <c r="E13" s="258"/>
      <c r="F13" s="260"/>
    </row>
    <row r="14" spans="1:8">
      <c r="A14" s="254"/>
      <c r="B14" s="27" t="s">
        <v>35</v>
      </c>
      <c r="C14" s="256"/>
      <c r="D14" s="256"/>
      <c r="E14" s="259"/>
      <c r="F14" s="261"/>
    </row>
    <row r="15" spans="1:8">
      <c r="A15" s="255"/>
      <c r="B15" s="28" t="s">
        <v>36</v>
      </c>
      <c r="C15" s="256"/>
      <c r="D15" s="256"/>
      <c r="E15" s="259"/>
      <c r="F15" s="262"/>
    </row>
    <row r="16" spans="1:8" s="11" customFormat="1" ht="16.5" customHeight="1">
      <c r="A16" s="23"/>
      <c r="B16" s="23" t="s">
        <v>17</v>
      </c>
      <c r="C16" s="24" t="s">
        <v>4</v>
      </c>
      <c r="D16" s="29">
        <v>1</v>
      </c>
      <c r="E16" s="218"/>
      <c r="F16" s="30">
        <f>D16*E16</f>
        <v>0</v>
      </c>
      <c r="G16" s="10"/>
    </row>
    <row r="17" spans="1:7">
      <c r="A17" s="253" t="s">
        <v>11</v>
      </c>
      <c r="B17" s="27" t="s">
        <v>37</v>
      </c>
      <c r="C17" s="256"/>
      <c r="D17" s="256"/>
      <c r="E17" s="259"/>
      <c r="F17" s="252"/>
    </row>
    <row r="18" spans="1:7">
      <c r="A18" s="255"/>
      <c r="B18" s="28" t="s">
        <v>38</v>
      </c>
      <c r="C18" s="263"/>
      <c r="D18" s="263"/>
      <c r="E18" s="266"/>
      <c r="F18" s="269"/>
    </row>
    <row r="19" spans="1:7" s="11" customFormat="1" ht="16.5" customHeight="1">
      <c r="A19" s="23"/>
      <c r="B19" s="23" t="s">
        <v>17</v>
      </c>
      <c r="C19" s="24" t="s">
        <v>4</v>
      </c>
      <c r="D19" s="29">
        <v>1</v>
      </c>
      <c r="E19" s="218"/>
      <c r="F19" s="30">
        <f>D19*E19</f>
        <v>0</v>
      </c>
      <c r="G19" s="10"/>
    </row>
    <row r="20" spans="1:7" s="36" customFormat="1" ht="59.25" customHeight="1">
      <c r="A20" s="31" t="s">
        <v>12</v>
      </c>
      <c r="B20" s="32" t="s">
        <v>39</v>
      </c>
      <c r="C20" s="33"/>
      <c r="D20" s="33"/>
      <c r="E20" s="219"/>
      <c r="F20" s="35"/>
    </row>
    <row r="21" spans="1:7" s="11" customFormat="1" ht="19.5" customHeight="1">
      <c r="A21" s="37"/>
      <c r="B21" s="23" t="s">
        <v>20</v>
      </c>
      <c r="C21" s="24" t="s">
        <v>16</v>
      </c>
      <c r="D21" s="29">
        <v>1</v>
      </c>
      <c r="E21" s="218"/>
      <c r="F21" s="29">
        <f t="shared" ref="F21" si="0">+E21*D21</f>
        <v>0</v>
      </c>
      <c r="G21" s="10"/>
    </row>
    <row r="22" spans="1:7" s="43" customFormat="1" ht="42.75" customHeight="1">
      <c r="A22" s="38" t="s">
        <v>13</v>
      </c>
      <c r="B22" s="39" t="s">
        <v>40</v>
      </c>
      <c r="C22" s="40"/>
      <c r="D22" s="41"/>
      <c r="E22" s="220"/>
      <c r="F22" s="42"/>
    </row>
    <row r="23" spans="1:7" s="11" customFormat="1" ht="19.5" customHeight="1">
      <c r="A23" s="44"/>
      <c r="B23" s="23" t="s">
        <v>20</v>
      </c>
      <c r="C23" s="24" t="s">
        <v>16</v>
      </c>
      <c r="D23" s="29">
        <v>1</v>
      </c>
      <c r="E23" s="218"/>
      <c r="F23" s="29">
        <f t="shared" ref="F23" si="1">+E23*D23</f>
        <v>0</v>
      </c>
      <c r="G23" s="10"/>
    </row>
    <row r="24" spans="1:7" s="43" customFormat="1" ht="45.75" customHeight="1">
      <c r="A24" s="45" t="s">
        <v>14</v>
      </c>
      <c r="B24" s="46" t="s">
        <v>41</v>
      </c>
      <c r="C24" s="47"/>
      <c r="D24" s="47"/>
      <c r="E24" s="221"/>
      <c r="F24" s="48"/>
    </row>
    <row r="25" spans="1:7" s="11" customFormat="1" ht="16.5" customHeight="1">
      <c r="A25" s="44"/>
      <c r="B25" s="23" t="s">
        <v>17</v>
      </c>
      <c r="C25" s="49" t="s">
        <v>4</v>
      </c>
      <c r="D25" s="29">
        <v>1</v>
      </c>
      <c r="E25" s="218"/>
      <c r="F25" s="50">
        <f>D25*E25</f>
        <v>0</v>
      </c>
      <c r="G25" s="10"/>
    </row>
    <row r="26" spans="1:7" s="36" customFormat="1" ht="19.5" customHeight="1">
      <c r="A26" s="45" t="s">
        <v>15</v>
      </c>
      <c r="B26" s="27" t="s">
        <v>42</v>
      </c>
      <c r="C26" s="51"/>
      <c r="D26" s="52"/>
      <c r="E26" s="222"/>
      <c r="F26" s="53"/>
    </row>
    <row r="27" spans="1:7" s="11" customFormat="1" ht="16.5" customHeight="1">
      <c r="A27" s="44"/>
      <c r="B27" s="54" t="s">
        <v>17</v>
      </c>
      <c r="C27" s="24" t="s">
        <v>4</v>
      </c>
      <c r="D27" s="29">
        <v>1</v>
      </c>
      <c r="E27" s="217"/>
      <c r="F27" s="29">
        <f>D27*E27</f>
        <v>0</v>
      </c>
      <c r="G27" s="10"/>
    </row>
    <row r="28" spans="1:7" s="36" customFormat="1" ht="44.25" customHeight="1">
      <c r="A28" s="17" t="s">
        <v>21</v>
      </c>
      <c r="B28" s="55" t="s">
        <v>43</v>
      </c>
      <c r="C28" s="33"/>
      <c r="D28" s="33"/>
      <c r="E28" s="219"/>
      <c r="F28" s="56"/>
    </row>
    <row r="29" spans="1:7" s="11" customFormat="1" ht="16.5" customHeight="1">
      <c r="A29" s="44"/>
      <c r="B29" s="57" t="s">
        <v>17</v>
      </c>
      <c r="C29" s="24" t="s">
        <v>4</v>
      </c>
      <c r="D29" s="29">
        <v>1</v>
      </c>
      <c r="E29" s="218"/>
      <c r="F29" s="29">
        <f>D29*E29</f>
        <v>0</v>
      </c>
      <c r="G29" s="10"/>
    </row>
    <row r="30" spans="1:7" s="36" customFormat="1" ht="42" customHeight="1">
      <c r="A30" s="45" t="s">
        <v>22</v>
      </c>
      <c r="B30" s="18" t="s">
        <v>44</v>
      </c>
      <c r="C30" s="58"/>
      <c r="D30" s="59"/>
      <c r="E30" s="223"/>
      <c r="F30" s="56"/>
    </row>
    <row r="31" spans="1:7" s="11" customFormat="1" ht="16.5" customHeight="1">
      <c r="A31" s="44"/>
      <c r="B31" s="23" t="s">
        <v>17</v>
      </c>
      <c r="C31" s="24" t="s">
        <v>4</v>
      </c>
      <c r="D31" s="29"/>
      <c r="E31" s="218"/>
      <c r="F31" s="29"/>
      <c r="G31" s="10"/>
    </row>
    <row r="32" spans="1:7">
      <c r="A32" s="44"/>
      <c r="B32" s="60" t="s">
        <v>45</v>
      </c>
      <c r="C32" s="24" t="s">
        <v>46</v>
      </c>
      <c r="D32" s="29">
        <v>10</v>
      </c>
      <c r="E32" s="218"/>
      <c r="F32" s="29">
        <f t="shared" ref="F32:F33" si="2">D32*E32</f>
        <v>0</v>
      </c>
    </row>
    <row r="33" spans="1:7">
      <c r="A33" s="22"/>
      <c r="B33" s="60" t="s">
        <v>47</v>
      </c>
      <c r="C33" s="24" t="s">
        <v>46</v>
      </c>
      <c r="D33" s="29">
        <v>2</v>
      </c>
      <c r="E33" s="218"/>
      <c r="F33" s="29">
        <f t="shared" si="2"/>
        <v>0</v>
      </c>
    </row>
    <row r="34" spans="1:7" s="36" customFormat="1" ht="41.25" customHeight="1">
      <c r="A34" s="45" t="s">
        <v>23</v>
      </c>
      <c r="B34" s="21" t="s">
        <v>48</v>
      </c>
      <c r="C34" s="47"/>
      <c r="D34" s="61"/>
      <c r="E34" s="222"/>
      <c r="F34" s="56"/>
    </row>
    <row r="35" spans="1:7" s="11" customFormat="1" ht="16.5" customHeight="1">
      <c r="A35" s="62"/>
      <c r="B35" s="54" t="s">
        <v>17</v>
      </c>
      <c r="C35" s="24" t="s">
        <v>4</v>
      </c>
      <c r="D35" s="26">
        <v>1</v>
      </c>
      <c r="E35" s="217"/>
      <c r="F35" s="29">
        <f>D35*E35</f>
        <v>0</v>
      </c>
      <c r="G35" s="10"/>
    </row>
    <row r="36" spans="1:7" s="36" customFormat="1" ht="18" customHeight="1">
      <c r="A36" s="45" t="s">
        <v>24</v>
      </c>
      <c r="B36" s="18" t="s">
        <v>49</v>
      </c>
      <c r="C36" s="47"/>
      <c r="D36" s="51"/>
      <c r="E36" s="223"/>
      <c r="F36" s="63"/>
    </row>
    <row r="37" spans="1:7" s="11" customFormat="1" ht="16.5" customHeight="1">
      <c r="A37" s="62"/>
      <c r="B37" s="23" t="s">
        <v>17</v>
      </c>
      <c r="C37" s="24" t="s">
        <v>4</v>
      </c>
      <c r="D37" s="29">
        <v>2</v>
      </c>
      <c r="E37" s="218"/>
      <c r="F37" s="29">
        <f>D37*E37</f>
        <v>0</v>
      </c>
      <c r="G37" s="10"/>
    </row>
    <row r="38" spans="1:7" s="36" customFormat="1">
      <c r="A38" s="45" t="s">
        <v>25</v>
      </c>
      <c r="B38" s="18" t="s">
        <v>50</v>
      </c>
      <c r="C38" s="47"/>
      <c r="D38" s="64"/>
      <c r="E38" s="222"/>
      <c r="F38" s="63"/>
    </row>
    <row r="39" spans="1:7" s="11" customFormat="1" ht="16.5" customHeight="1">
      <c r="A39" s="62"/>
      <c r="B39" s="23" t="s">
        <v>17</v>
      </c>
      <c r="C39" s="24" t="s">
        <v>4</v>
      </c>
      <c r="D39" s="29">
        <v>2</v>
      </c>
      <c r="E39" s="217"/>
      <c r="F39" s="26">
        <f>D39*E39</f>
        <v>0</v>
      </c>
      <c r="G39" s="10"/>
    </row>
    <row r="40" spans="1:7" s="36" customFormat="1">
      <c r="A40" s="45" t="s">
        <v>51</v>
      </c>
      <c r="B40" s="65" t="s">
        <v>52</v>
      </c>
      <c r="C40" s="47"/>
      <c r="D40" s="66"/>
      <c r="E40" s="219"/>
      <c r="F40" s="67"/>
    </row>
    <row r="41" spans="1:7" s="11" customFormat="1" ht="16.5" customHeight="1">
      <c r="A41" s="62"/>
      <c r="B41" s="68" t="s">
        <v>17</v>
      </c>
      <c r="C41" s="24" t="s">
        <v>4</v>
      </c>
      <c r="D41" s="29">
        <v>1</v>
      </c>
      <c r="E41" s="218"/>
      <c r="F41" s="29">
        <f>D41*E41</f>
        <v>0</v>
      </c>
      <c r="G41" s="10"/>
    </row>
    <row r="42" spans="1:7" s="36" customFormat="1" ht="27.75" customHeight="1">
      <c r="A42" s="45" t="s">
        <v>53</v>
      </c>
      <c r="B42" s="18" t="s">
        <v>54</v>
      </c>
      <c r="C42" s="58"/>
      <c r="D42" s="61"/>
      <c r="E42" s="219"/>
      <c r="F42" s="69"/>
    </row>
    <row r="43" spans="1:7" s="11" customFormat="1" ht="16.5" customHeight="1">
      <c r="A43" s="62"/>
      <c r="B43" s="54" t="s">
        <v>17</v>
      </c>
      <c r="C43" s="24" t="s">
        <v>4</v>
      </c>
      <c r="D43" s="29">
        <v>1</v>
      </c>
      <c r="E43" s="224"/>
      <c r="F43" s="70">
        <f>D43*E43</f>
        <v>0</v>
      </c>
      <c r="G43" s="10"/>
    </row>
    <row r="44" spans="1:7" s="36" customFormat="1" ht="30" customHeight="1">
      <c r="A44" s="17" t="s">
        <v>55</v>
      </c>
      <c r="B44" s="55" t="s">
        <v>56</v>
      </c>
      <c r="C44" s="71"/>
      <c r="D44" s="71"/>
      <c r="E44" s="225"/>
      <c r="F44" s="73"/>
    </row>
    <row r="45" spans="1:7" s="11" customFormat="1" ht="16.5" customHeight="1">
      <c r="A45" s="62"/>
      <c r="B45" s="54" t="s">
        <v>17</v>
      </c>
      <c r="C45" s="24" t="s">
        <v>4</v>
      </c>
      <c r="D45" s="29"/>
      <c r="E45" s="224"/>
      <c r="F45" s="70"/>
      <c r="G45" s="10"/>
    </row>
    <row r="46" spans="1:7" s="36" customFormat="1">
      <c r="A46" s="62"/>
      <c r="B46" s="54" t="s">
        <v>57</v>
      </c>
      <c r="C46" s="24" t="s">
        <v>4</v>
      </c>
      <c r="D46" s="29">
        <v>1</v>
      </c>
      <c r="E46" s="224"/>
      <c r="F46" s="70">
        <f t="shared" ref="F46" si="3">D46*E46</f>
        <v>0</v>
      </c>
    </row>
    <row r="47" spans="1:7" s="36" customFormat="1">
      <c r="A47" s="22"/>
      <c r="B47" s="54" t="s">
        <v>58</v>
      </c>
      <c r="C47" s="24" t="s">
        <v>4</v>
      </c>
      <c r="D47" s="29">
        <v>1</v>
      </c>
      <c r="E47" s="224"/>
      <c r="F47" s="70">
        <f>D47*E47</f>
        <v>0</v>
      </c>
    </row>
    <row r="48" spans="1:7" s="36" customFormat="1">
      <c r="A48" s="45" t="s">
        <v>59</v>
      </c>
      <c r="B48" s="65" t="s">
        <v>60</v>
      </c>
      <c r="C48" s="74"/>
      <c r="D48" s="75"/>
      <c r="E48" s="226"/>
      <c r="F48" s="75"/>
    </row>
    <row r="49" spans="1:7" s="11" customFormat="1" ht="16.5" customHeight="1">
      <c r="A49" s="62"/>
      <c r="B49" s="54" t="s">
        <v>17</v>
      </c>
      <c r="C49" s="24" t="s">
        <v>4</v>
      </c>
      <c r="D49" s="29"/>
      <c r="E49" s="224"/>
      <c r="F49" s="70"/>
      <c r="G49" s="10"/>
    </row>
    <row r="50" spans="1:7" s="36" customFormat="1">
      <c r="A50" s="62"/>
      <c r="B50" s="54" t="s">
        <v>61</v>
      </c>
      <c r="C50" s="24" t="s">
        <v>4</v>
      </c>
      <c r="D50" s="29">
        <v>6</v>
      </c>
      <c r="E50" s="224"/>
      <c r="F50" s="70">
        <f>D50*E50</f>
        <v>0</v>
      </c>
    </row>
    <row r="51" spans="1:7" s="36" customFormat="1">
      <c r="A51" s="62"/>
      <c r="B51" s="54" t="s">
        <v>62</v>
      </c>
      <c r="C51" s="24" t="s">
        <v>4</v>
      </c>
      <c r="D51" s="29">
        <v>2</v>
      </c>
      <c r="E51" s="224"/>
      <c r="F51" s="70">
        <f>D51*E51</f>
        <v>0</v>
      </c>
    </row>
    <row r="52" spans="1:7" s="36" customFormat="1" ht="33" customHeight="1">
      <c r="A52" s="45" t="s">
        <v>63</v>
      </c>
      <c r="B52" s="27" t="s">
        <v>64</v>
      </c>
      <c r="C52" s="72"/>
      <c r="D52" s="76"/>
      <c r="E52" s="227"/>
      <c r="F52" s="78"/>
    </row>
    <row r="53" spans="1:7" s="11" customFormat="1" ht="16.5" customHeight="1">
      <c r="A53" s="62"/>
      <c r="B53" s="54" t="s">
        <v>17</v>
      </c>
      <c r="C53" s="79" t="s">
        <v>4</v>
      </c>
      <c r="D53" s="26">
        <v>9</v>
      </c>
      <c r="E53" s="228"/>
      <c r="F53" s="25">
        <f>D53*E53</f>
        <v>0</v>
      </c>
      <c r="G53" s="10"/>
    </row>
    <row r="54" spans="1:7" s="36" customFormat="1" ht="113.25" customHeight="1">
      <c r="A54" s="80" t="s">
        <v>65</v>
      </c>
      <c r="B54" s="65" t="s">
        <v>66</v>
      </c>
      <c r="C54" s="72"/>
      <c r="D54" s="72"/>
      <c r="E54" s="227"/>
      <c r="F54" s="78"/>
    </row>
    <row r="55" spans="1:7" s="11" customFormat="1" ht="19.5" customHeight="1">
      <c r="A55" s="62"/>
      <c r="B55" s="23" t="s">
        <v>20</v>
      </c>
      <c r="C55" s="24" t="s">
        <v>16</v>
      </c>
      <c r="D55" s="29">
        <v>8</v>
      </c>
      <c r="E55" s="218"/>
      <c r="F55" s="29">
        <f t="shared" ref="F55" si="4">+E55*D55</f>
        <v>0</v>
      </c>
      <c r="G55" s="10"/>
    </row>
    <row r="56" spans="1:7" s="36" customFormat="1" ht="69" customHeight="1">
      <c r="A56" s="45" t="s">
        <v>67</v>
      </c>
      <c r="B56" s="27" t="s">
        <v>68</v>
      </c>
      <c r="C56" s="81"/>
      <c r="D56" s="81"/>
      <c r="E56" s="229"/>
      <c r="F56" s="82"/>
    </row>
    <row r="57" spans="1:7" s="11" customFormat="1" ht="16.5" customHeight="1">
      <c r="A57" s="22"/>
      <c r="B57" s="54" t="s">
        <v>17</v>
      </c>
      <c r="C57" s="79" t="s">
        <v>4</v>
      </c>
      <c r="D57" s="26">
        <v>1</v>
      </c>
      <c r="E57" s="228"/>
      <c r="F57" s="25">
        <f>D57*E57</f>
        <v>0</v>
      </c>
      <c r="G57" s="10"/>
    </row>
    <row r="58" spans="1:7" s="36" customFormat="1" ht="48.75" customHeight="1">
      <c r="A58" s="31" t="s">
        <v>69</v>
      </c>
      <c r="B58" s="32" t="s">
        <v>70</v>
      </c>
      <c r="C58" s="74"/>
      <c r="D58" s="75"/>
      <c r="E58" s="226"/>
      <c r="F58" s="75"/>
    </row>
    <row r="59" spans="1:7" s="36" customFormat="1">
      <c r="A59" s="83"/>
      <c r="B59" s="84" t="s">
        <v>71</v>
      </c>
      <c r="C59" s="85" t="s">
        <v>9</v>
      </c>
      <c r="D59" s="86">
        <v>108</v>
      </c>
      <c r="E59" s="230"/>
      <c r="F59" s="86"/>
    </row>
    <row r="60" spans="1:7" s="36" customFormat="1">
      <c r="A60" s="83"/>
      <c r="B60" s="84" t="s">
        <v>72</v>
      </c>
      <c r="C60" s="85" t="s">
        <v>9</v>
      </c>
      <c r="D60" s="86">
        <v>18</v>
      </c>
      <c r="E60" s="230"/>
      <c r="F60" s="86"/>
    </row>
    <row r="61" spans="1:7" s="36" customFormat="1">
      <c r="A61" s="83"/>
      <c r="B61" s="84" t="s">
        <v>73</v>
      </c>
      <c r="C61" s="85" t="s">
        <v>9</v>
      </c>
      <c r="D61" s="86">
        <v>12</v>
      </c>
      <c r="E61" s="230"/>
      <c r="F61" s="86"/>
    </row>
    <row r="62" spans="1:7" s="36" customFormat="1">
      <c r="A62" s="83"/>
      <c r="B62" s="84" t="s">
        <v>74</v>
      </c>
      <c r="C62" s="85" t="s">
        <v>9</v>
      </c>
      <c r="D62" s="86">
        <v>126</v>
      </c>
      <c r="E62" s="230"/>
      <c r="F62" s="86"/>
    </row>
    <row r="63" spans="1:7" s="36" customFormat="1" ht="43.5" customHeight="1">
      <c r="A63" s="45"/>
      <c r="B63" s="27" t="s">
        <v>75</v>
      </c>
      <c r="C63" s="87"/>
      <c r="D63" s="88"/>
      <c r="E63" s="231"/>
      <c r="F63" s="90"/>
    </row>
    <row r="64" spans="1:7" s="36" customFormat="1">
      <c r="A64" s="83"/>
      <c r="B64" s="84" t="s">
        <v>71</v>
      </c>
      <c r="C64" s="91" t="s">
        <v>9</v>
      </c>
      <c r="D64" s="86">
        <v>108</v>
      </c>
      <c r="E64" s="232"/>
      <c r="F64" s="92"/>
    </row>
    <row r="65" spans="1:8" s="36" customFormat="1">
      <c r="A65" s="83"/>
      <c r="B65" s="84" t="s">
        <v>72</v>
      </c>
      <c r="C65" s="85" t="s">
        <v>9</v>
      </c>
      <c r="D65" s="86">
        <v>18</v>
      </c>
      <c r="E65" s="230"/>
      <c r="F65" s="86"/>
    </row>
    <row r="66" spans="1:8" s="36" customFormat="1">
      <c r="A66" s="83"/>
      <c r="B66" s="84" t="s">
        <v>73</v>
      </c>
      <c r="C66" s="85" t="s">
        <v>9</v>
      </c>
      <c r="D66" s="86">
        <v>12</v>
      </c>
      <c r="E66" s="230"/>
      <c r="F66" s="86"/>
    </row>
    <row r="67" spans="1:8" s="36" customFormat="1">
      <c r="A67" s="83"/>
      <c r="B67" s="84" t="s">
        <v>74</v>
      </c>
      <c r="C67" s="85" t="s">
        <v>9</v>
      </c>
      <c r="D67" s="86">
        <v>126</v>
      </c>
      <c r="E67" s="230"/>
      <c r="F67" s="86"/>
    </row>
    <row r="68" spans="1:8" s="36" customFormat="1" ht="86.25" customHeight="1">
      <c r="A68" s="93"/>
      <c r="B68" s="94" t="s">
        <v>76</v>
      </c>
      <c r="C68" s="95" t="s">
        <v>77</v>
      </c>
      <c r="D68" s="86">
        <v>27</v>
      </c>
      <c r="E68" s="233"/>
      <c r="F68" s="96"/>
    </row>
    <row r="69" spans="1:8" s="11" customFormat="1" ht="19.5" customHeight="1">
      <c r="A69" s="62"/>
      <c r="B69" s="23" t="s">
        <v>20</v>
      </c>
      <c r="C69" s="24" t="s">
        <v>16</v>
      </c>
      <c r="D69" s="29">
        <v>1</v>
      </c>
      <c r="E69" s="218"/>
      <c r="F69" s="29">
        <f>D69*E69</f>
        <v>0</v>
      </c>
      <c r="G69" s="10"/>
    </row>
    <row r="70" spans="1:8" s="36" customFormat="1" ht="58.5" customHeight="1">
      <c r="A70" s="45" t="s">
        <v>78</v>
      </c>
      <c r="B70" s="27" t="s">
        <v>79</v>
      </c>
      <c r="C70" s="61"/>
      <c r="D70" s="33"/>
      <c r="E70" s="219"/>
      <c r="F70" s="56"/>
    </row>
    <row r="71" spans="1:8" s="36" customFormat="1" ht="15.75" customHeight="1">
      <c r="A71" s="97"/>
      <c r="B71" s="98" t="s">
        <v>80</v>
      </c>
      <c r="C71" s="72" t="s">
        <v>81</v>
      </c>
      <c r="D71" s="86">
        <v>35</v>
      </c>
      <c r="E71" s="234"/>
      <c r="F71" s="78"/>
    </row>
    <row r="72" spans="1:8" s="36" customFormat="1" ht="15.75" customHeight="1">
      <c r="A72" s="99"/>
      <c r="B72" s="98" t="s">
        <v>82</v>
      </c>
      <c r="C72" s="72" t="s">
        <v>81</v>
      </c>
      <c r="D72" s="86">
        <v>3</v>
      </c>
      <c r="E72" s="227"/>
      <c r="F72" s="100"/>
    </row>
    <row r="73" spans="1:8" s="11" customFormat="1" ht="19.5" customHeight="1">
      <c r="A73" s="101"/>
      <c r="B73" s="54" t="s">
        <v>20</v>
      </c>
      <c r="C73" s="49" t="s">
        <v>16</v>
      </c>
      <c r="D73" s="26">
        <v>1</v>
      </c>
      <c r="E73" s="217"/>
      <c r="F73" s="102">
        <f>D73*E73</f>
        <v>0</v>
      </c>
      <c r="G73" s="10"/>
    </row>
    <row r="74" spans="1:8" s="36" customFormat="1" ht="30.75" customHeight="1">
      <c r="A74" s="31" t="s">
        <v>83</v>
      </c>
      <c r="B74" s="103" t="s">
        <v>84</v>
      </c>
      <c r="C74" s="104"/>
      <c r="D74" s="66"/>
      <c r="E74" s="235"/>
      <c r="F74" s="35"/>
    </row>
    <row r="75" spans="1:8" s="8" customFormat="1" ht="14.25" customHeight="1">
      <c r="A75" s="105"/>
      <c r="B75" s="106" t="s">
        <v>18</v>
      </c>
      <c r="C75" s="107" t="s">
        <v>19</v>
      </c>
      <c r="D75" s="108">
        <v>1</v>
      </c>
      <c r="E75" s="236"/>
      <c r="F75" s="109">
        <f>D75*E75</f>
        <v>0</v>
      </c>
      <c r="G75" s="110"/>
      <c r="H75" s="111"/>
    </row>
    <row r="76" spans="1:8" s="36" customFormat="1" ht="18.75" customHeight="1">
      <c r="A76" s="80" t="s">
        <v>85</v>
      </c>
      <c r="B76" s="32" t="s">
        <v>86</v>
      </c>
      <c r="C76" s="104"/>
      <c r="D76" s="66"/>
      <c r="E76" s="235"/>
      <c r="F76" s="112"/>
    </row>
    <row r="77" spans="1:8" s="8" customFormat="1">
      <c r="A77" s="113"/>
      <c r="B77" s="106" t="s">
        <v>18</v>
      </c>
      <c r="C77" s="107" t="s">
        <v>19</v>
      </c>
      <c r="D77" s="108">
        <v>1</v>
      </c>
      <c r="E77" s="236"/>
      <c r="F77" s="109">
        <f>D77*E77</f>
        <v>0</v>
      </c>
      <c r="G77" s="110"/>
      <c r="H77" s="111"/>
    </row>
    <row r="78" spans="1:8" s="11" customFormat="1" ht="13.8">
      <c r="A78" s="114"/>
      <c r="B78" s="115"/>
      <c r="C78" s="19"/>
      <c r="D78" s="15"/>
      <c r="E78" s="237"/>
      <c r="F78" s="116"/>
      <c r="G78" s="10"/>
    </row>
    <row r="79" spans="1:8" s="11" customFormat="1" ht="25.5" customHeight="1">
      <c r="A79" s="117"/>
      <c r="B79" s="276" t="s">
        <v>87</v>
      </c>
      <c r="C79" s="277" t="s">
        <v>26</v>
      </c>
      <c r="D79" s="277"/>
      <c r="E79" s="118"/>
      <c r="F79" s="119">
        <f>+SUM(F6:F78)</f>
        <v>0</v>
      </c>
      <c r="G79" s="10"/>
    </row>
    <row r="80" spans="1:8" s="11" customFormat="1" ht="22.2" customHeight="1">
      <c r="A80" s="120"/>
      <c r="B80" s="121"/>
      <c r="C80" s="122"/>
      <c r="D80" s="121"/>
      <c r="E80" s="123"/>
      <c r="F80" s="124"/>
      <c r="G80" s="10"/>
    </row>
    <row r="81" spans="1:7" s="43" customFormat="1" ht="30.75" customHeight="1">
      <c r="A81" s="9" t="s">
        <v>3</v>
      </c>
      <c r="B81" s="278" t="s">
        <v>88</v>
      </c>
      <c r="C81" s="278"/>
      <c r="D81" s="278"/>
      <c r="E81" s="278"/>
      <c r="F81" s="279"/>
    </row>
    <row r="82" spans="1:7" s="43" customFormat="1" ht="18.75" customHeight="1">
      <c r="A82" s="125"/>
      <c r="B82" s="126"/>
      <c r="C82" s="127"/>
      <c r="D82" s="128"/>
      <c r="E82" s="128"/>
      <c r="F82" s="129"/>
    </row>
    <row r="83" spans="1:7" s="43" customFormat="1" ht="228.75" customHeight="1">
      <c r="A83" s="130" t="s">
        <v>2</v>
      </c>
      <c r="B83" s="65" t="s">
        <v>89</v>
      </c>
      <c r="C83" s="131"/>
      <c r="D83" s="132"/>
      <c r="E83" s="238"/>
      <c r="F83" s="132"/>
    </row>
    <row r="84" spans="1:7" s="43" customFormat="1" ht="24">
      <c r="A84" s="270" t="s">
        <v>90</v>
      </c>
      <c r="B84" s="18" t="s">
        <v>29</v>
      </c>
      <c r="C84" s="273"/>
      <c r="D84" s="273"/>
      <c r="E84" s="274"/>
      <c r="F84" s="275"/>
    </row>
    <row r="85" spans="1:7" s="43" customFormat="1" ht="15" customHeight="1">
      <c r="A85" s="271"/>
      <c r="B85" s="21" t="s">
        <v>91</v>
      </c>
      <c r="C85" s="273"/>
      <c r="D85" s="273"/>
      <c r="E85" s="274"/>
      <c r="F85" s="275"/>
    </row>
    <row r="86" spans="1:7" s="43" customFormat="1" ht="15" customHeight="1">
      <c r="A86" s="271"/>
      <c r="B86" s="21" t="s">
        <v>92</v>
      </c>
      <c r="C86" s="273"/>
      <c r="D86" s="273"/>
      <c r="E86" s="274"/>
      <c r="F86" s="275"/>
    </row>
    <row r="87" spans="1:7" s="43" customFormat="1" ht="15" customHeight="1">
      <c r="A87" s="271"/>
      <c r="B87" s="21" t="s">
        <v>93</v>
      </c>
      <c r="C87" s="273"/>
      <c r="D87" s="273"/>
      <c r="E87" s="274"/>
      <c r="F87" s="275"/>
    </row>
    <row r="88" spans="1:7" s="43" customFormat="1" ht="15" customHeight="1">
      <c r="A88" s="272"/>
      <c r="B88" s="28" t="s">
        <v>94</v>
      </c>
      <c r="C88" s="273"/>
      <c r="D88" s="273"/>
      <c r="E88" s="274"/>
      <c r="F88" s="275"/>
    </row>
    <row r="89" spans="1:7" s="11" customFormat="1" ht="16.5" customHeight="1">
      <c r="A89" s="22"/>
      <c r="B89" s="23" t="s">
        <v>17</v>
      </c>
      <c r="C89" s="24" t="s">
        <v>4</v>
      </c>
      <c r="D89" s="29">
        <v>1</v>
      </c>
      <c r="E89" s="218"/>
      <c r="F89" s="29">
        <f>D89*E89</f>
        <v>0</v>
      </c>
      <c r="G89" s="10"/>
    </row>
    <row r="90" spans="1:7" s="43" customFormat="1" ht="15" customHeight="1">
      <c r="A90" s="270" t="s">
        <v>10</v>
      </c>
      <c r="B90" s="18" t="s">
        <v>34</v>
      </c>
      <c r="C90" s="273"/>
      <c r="D90" s="273"/>
      <c r="E90" s="274"/>
      <c r="F90" s="275"/>
    </row>
    <row r="91" spans="1:7" s="43" customFormat="1" ht="15" customHeight="1">
      <c r="A91" s="271"/>
      <c r="B91" s="21" t="s">
        <v>95</v>
      </c>
      <c r="C91" s="273"/>
      <c r="D91" s="273"/>
      <c r="E91" s="274"/>
      <c r="F91" s="275"/>
    </row>
    <row r="92" spans="1:7" s="43" customFormat="1" ht="15" customHeight="1">
      <c r="A92" s="272"/>
      <c r="B92" s="28" t="s">
        <v>96</v>
      </c>
      <c r="C92" s="273"/>
      <c r="D92" s="273"/>
      <c r="E92" s="274"/>
      <c r="F92" s="275"/>
    </row>
    <row r="93" spans="1:7" s="11" customFormat="1" ht="16.5" customHeight="1">
      <c r="A93" s="22"/>
      <c r="B93" s="23" t="s">
        <v>17</v>
      </c>
      <c r="C93" s="24" t="s">
        <v>4</v>
      </c>
      <c r="D93" s="29">
        <v>1</v>
      </c>
      <c r="E93" s="218"/>
      <c r="F93" s="29">
        <f>D93*E93</f>
        <v>0</v>
      </c>
      <c r="G93" s="10"/>
    </row>
    <row r="94" spans="1:7" s="43" customFormat="1" ht="15" customHeight="1">
      <c r="A94" s="80" t="s">
        <v>11</v>
      </c>
      <c r="B94" s="18" t="s">
        <v>37</v>
      </c>
      <c r="C94" s="273"/>
      <c r="D94" s="273"/>
      <c r="E94" s="274"/>
      <c r="F94" s="275"/>
    </row>
    <row r="95" spans="1:7" s="43" customFormat="1" ht="15" customHeight="1">
      <c r="A95" s="133"/>
      <c r="B95" s="28" t="s">
        <v>97</v>
      </c>
      <c r="C95" s="273"/>
      <c r="D95" s="273"/>
      <c r="E95" s="274"/>
      <c r="F95" s="275"/>
    </row>
    <row r="96" spans="1:7" s="11" customFormat="1" ht="16.5" customHeight="1">
      <c r="A96" s="22"/>
      <c r="B96" s="23" t="s">
        <v>17</v>
      </c>
      <c r="C96" s="24" t="s">
        <v>4</v>
      </c>
      <c r="D96" s="29">
        <v>1</v>
      </c>
      <c r="E96" s="218"/>
      <c r="F96" s="29">
        <f>D96*E96</f>
        <v>0</v>
      </c>
      <c r="G96" s="10"/>
    </row>
    <row r="97" spans="1:7" s="43" customFormat="1" ht="29.25" customHeight="1">
      <c r="A97" s="80" t="s">
        <v>12</v>
      </c>
      <c r="B97" s="134" t="s">
        <v>40</v>
      </c>
      <c r="C97" s="135"/>
      <c r="D97" s="136"/>
      <c r="E97" s="239"/>
      <c r="F97" s="135"/>
    </row>
    <row r="98" spans="1:7" s="11" customFormat="1" ht="19.5" customHeight="1">
      <c r="A98" s="101"/>
      <c r="B98" s="54" t="s">
        <v>20</v>
      </c>
      <c r="C98" s="49" t="s">
        <v>16</v>
      </c>
      <c r="D98" s="26">
        <v>1</v>
      </c>
      <c r="E98" s="217"/>
      <c r="F98" s="102">
        <f>D98*E98</f>
        <v>0</v>
      </c>
      <c r="G98" s="10"/>
    </row>
    <row r="99" spans="1:7" s="43" customFormat="1" ht="42.75" customHeight="1">
      <c r="A99" s="80" t="s">
        <v>13</v>
      </c>
      <c r="B99" s="134" t="s">
        <v>98</v>
      </c>
      <c r="C99" s="33"/>
      <c r="D99" s="33"/>
      <c r="E99" s="239"/>
      <c r="F99" s="135"/>
    </row>
    <row r="100" spans="1:7" s="11" customFormat="1" ht="16.5" customHeight="1">
      <c r="A100" s="22"/>
      <c r="B100" s="23" t="s">
        <v>17</v>
      </c>
      <c r="C100" s="24" t="s">
        <v>4</v>
      </c>
      <c r="D100" s="29">
        <v>1</v>
      </c>
      <c r="E100" s="218"/>
      <c r="F100" s="29">
        <f>D100*E100</f>
        <v>0</v>
      </c>
      <c r="G100" s="10"/>
    </row>
    <row r="101" spans="1:7" s="43" customFormat="1" ht="16.5" customHeight="1">
      <c r="A101" s="80" t="s">
        <v>14</v>
      </c>
      <c r="B101" s="65" t="s">
        <v>99</v>
      </c>
      <c r="C101" s="66"/>
      <c r="D101" s="66"/>
      <c r="E101" s="219"/>
      <c r="F101" s="34"/>
    </row>
    <row r="102" spans="1:7" s="11" customFormat="1" ht="16.5" customHeight="1">
      <c r="A102" s="22"/>
      <c r="B102" s="23" t="s">
        <v>17</v>
      </c>
      <c r="C102" s="24" t="s">
        <v>4</v>
      </c>
      <c r="D102" s="29">
        <v>1</v>
      </c>
      <c r="E102" s="218"/>
      <c r="F102" s="29">
        <f>D102*E102</f>
        <v>0</v>
      </c>
      <c r="G102" s="10"/>
    </row>
    <row r="103" spans="1:7" s="43" customFormat="1" ht="42" customHeight="1">
      <c r="A103" s="80" t="s">
        <v>15</v>
      </c>
      <c r="B103" s="65" t="s">
        <v>100</v>
      </c>
      <c r="C103" s="33"/>
      <c r="D103" s="33"/>
      <c r="E103" s="219"/>
      <c r="F103" s="34"/>
    </row>
    <row r="104" spans="1:7" s="11" customFormat="1" ht="16.5" customHeight="1">
      <c r="A104" s="22"/>
      <c r="B104" s="23" t="s">
        <v>17</v>
      </c>
      <c r="C104" s="24" t="s">
        <v>4</v>
      </c>
      <c r="D104" s="29">
        <v>1</v>
      </c>
      <c r="E104" s="218"/>
      <c r="F104" s="29">
        <f>D104*E104</f>
        <v>0</v>
      </c>
      <c r="G104" s="10"/>
    </row>
    <row r="105" spans="1:7" s="43" customFormat="1" ht="28.5" customHeight="1">
      <c r="A105" s="80" t="s">
        <v>21</v>
      </c>
      <c r="B105" s="65" t="s">
        <v>101</v>
      </c>
      <c r="C105" s="89"/>
      <c r="D105" s="89"/>
      <c r="E105" s="231"/>
      <c r="F105" s="89"/>
    </row>
    <row r="106" spans="1:7" s="11" customFormat="1" ht="16.5" customHeight="1">
      <c r="A106" s="22"/>
      <c r="B106" s="23" t="s">
        <v>17</v>
      </c>
      <c r="C106" s="24" t="s">
        <v>4</v>
      </c>
      <c r="D106" s="29"/>
      <c r="E106" s="218"/>
      <c r="F106" s="29"/>
      <c r="G106" s="10"/>
    </row>
    <row r="107" spans="1:7" s="43" customFormat="1" ht="15" customHeight="1">
      <c r="A107" s="22"/>
      <c r="B107" s="137" t="s">
        <v>102</v>
      </c>
      <c r="C107" s="24" t="s">
        <v>4</v>
      </c>
      <c r="D107" s="29">
        <v>7</v>
      </c>
      <c r="E107" s="218"/>
      <c r="F107" s="29">
        <f>D107*E107</f>
        <v>0</v>
      </c>
    </row>
    <row r="108" spans="1:7" s="43" customFormat="1" ht="24">
      <c r="A108" s="80" t="s">
        <v>22</v>
      </c>
      <c r="B108" s="65" t="s">
        <v>103</v>
      </c>
      <c r="C108" s="72"/>
      <c r="D108" s="72"/>
      <c r="E108" s="225"/>
      <c r="F108" s="72"/>
    </row>
    <row r="109" spans="1:7" s="11" customFormat="1" ht="16.5" customHeight="1">
      <c r="A109" s="22"/>
      <c r="B109" s="23" t="s">
        <v>17</v>
      </c>
      <c r="C109" s="24" t="s">
        <v>4</v>
      </c>
      <c r="D109" s="29"/>
      <c r="E109" s="218"/>
      <c r="F109" s="29"/>
      <c r="G109" s="10"/>
    </row>
    <row r="110" spans="1:7" s="43" customFormat="1" ht="15" customHeight="1">
      <c r="A110" s="22"/>
      <c r="B110" s="137" t="s">
        <v>102</v>
      </c>
      <c r="C110" s="24" t="s">
        <v>4</v>
      </c>
      <c r="D110" s="29">
        <v>1</v>
      </c>
      <c r="E110" s="218"/>
      <c r="F110" s="29">
        <f>D110*E110</f>
        <v>0</v>
      </c>
    </row>
    <row r="111" spans="1:7" s="43" customFormat="1" ht="16.5" customHeight="1">
      <c r="A111" s="80" t="s">
        <v>23</v>
      </c>
      <c r="B111" s="98" t="s">
        <v>52</v>
      </c>
      <c r="C111" s="66"/>
      <c r="D111" s="66"/>
      <c r="E111" s="219"/>
      <c r="F111" s="138"/>
    </row>
    <row r="112" spans="1:7" s="11" customFormat="1" ht="16.5" customHeight="1">
      <c r="A112" s="22"/>
      <c r="B112" s="23" t="s">
        <v>17</v>
      </c>
      <c r="C112" s="24" t="s">
        <v>4</v>
      </c>
      <c r="D112" s="29">
        <v>1</v>
      </c>
      <c r="E112" s="218"/>
      <c r="F112" s="29">
        <f>D112*E112</f>
        <v>0</v>
      </c>
      <c r="G112" s="10"/>
    </row>
    <row r="113" spans="1:7" s="43" customFormat="1" ht="44.25" customHeight="1">
      <c r="A113" s="80" t="s">
        <v>24</v>
      </c>
      <c r="B113" s="65" t="s">
        <v>104</v>
      </c>
      <c r="C113" s="89"/>
      <c r="D113" s="89"/>
      <c r="E113" s="231"/>
      <c r="F113" s="89"/>
    </row>
    <row r="114" spans="1:7" s="11" customFormat="1" ht="16.5" customHeight="1">
      <c r="A114" s="22"/>
      <c r="B114" s="23" t="s">
        <v>17</v>
      </c>
      <c r="C114" s="24" t="s">
        <v>4</v>
      </c>
      <c r="D114" s="29"/>
      <c r="E114" s="218"/>
      <c r="F114" s="29"/>
      <c r="G114" s="10"/>
    </row>
    <row r="115" spans="1:7" s="43" customFormat="1" ht="15" customHeight="1">
      <c r="A115" s="22"/>
      <c r="B115" s="137" t="s">
        <v>105</v>
      </c>
      <c r="C115" s="24" t="s">
        <v>4</v>
      </c>
      <c r="D115" s="29">
        <v>1</v>
      </c>
      <c r="E115" s="218"/>
      <c r="F115" s="29">
        <f>D115*E115</f>
        <v>0</v>
      </c>
    </row>
    <row r="116" spans="1:7" s="43" customFormat="1" ht="15" customHeight="1">
      <c r="A116" s="22"/>
      <c r="B116" s="137" t="s">
        <v>106</v>
      </c>
      <c r="C116" s="24" t="s">
        <v>4</v>
      </c>
      <c r="D116" s="29">
        <v>1</v>
      </c>
      <c r="E116" s="218"/>
      <c r="F116" s="29">
        <f>D116*E116</f>
        <v>0</v>
      </c>
    </row>
    <row r="117" spans="1:7" s="43" customFormat="1" ht="46.5" customHeight="1">
      <c r="A117" s="80" t="s">
        <v>25</v>
      </c>
      <c r="B117" s="65" t="s">
        <v>107</v>
      </c>
      <c r="C117" s="72"/>
      <c r="D117" s="72"/>
      <c r="E117" s="227"/>
      <c r="F117" s="77"/>
    </row>
    <row r="118" spans="1:7" s="11" customFormat="1" ht="16.5" customHeight="1">
      <c r="A118" s="22"/>
      <c r="B118" s="23" t="s">
        <v>17</v>
      </c>
      <c r="C118" s="24" t="s">
        <v>4</v>
      </c>
      <c r="D118" s="29"/>
      <c r="E118" s="218"/>
      <c r="F118" s="29"/>
      <c r="G118" s="10"/>
    </row>
    <row r="119" spans="1:7" s="43" customFormat="1" ht="15" customHeight="1">
      <c r="A119" s="22"/>
      <c r="B119" s="137" t="s">
        <v>108</v>
      </c>
      <c r="C119" s="24" t="s">
        <v>4</v>
      </c>
      <c r="D119" s="29">
        <v>1</v>
      </c>
      <c r="E119" s="218"/>
      <c r="F119" s="29">
        <f t="shared" ref="F119:F120" si="5">D119*E119</f>
        <v>0</v>
      </c>
    </row>
    <row r="120" spans="1:7" s="43" customFormat="1" ht="15" customHeight="1">
      <c r="A120" s="22"/>
      <c r="B120" s="137" t="s">
        <v>109</v>
      </c>
      <c r="C120" s="24" t="s">
        <v>4</v>
      </c>
      <c r="D120" s="29">
        <v>1</v>
      </c>
      <c r="E120" s="218"/>
      <c r="F120" s="29">
        <f t="shared" si="5"/>
        <v>0</v>
      </c>
    </row>
    <row r="121" spans="1:7" s="43" customFormat="1" ht="73.5" customHeight="1">
      <c r="A121" s="80" t="s">
        <v>51</v>
      </c>
      <c r="B121" s="65" t="s">
        <v>110</v>
      </c>
      <c r="C121" s="72"/>
      <c r="D121" s="72"/>
      <c r="E121" s="227"/>
      <c r="F121" s="77"/>
    </row>
    <row r="122" spans="1:7" s="11" customFormat="1" ht="16.5" customHeight="1">
      <c r="A122" s="22"/>
      <c r="B122" s="23" t="s">
        <v>5</v>
      </c>
      <c r="C122" s="24" t="s">
        <v>9</v>
      </c>
      <c r="D122" s="29">
        <v>250</v>
      </c>
      <c r="E122" s="218"/>
      <c r="F122" s="29">
        <f>D122*E122</f>
        <v>0</v>
      </c>
      <c r="G122" s="10"/>
    </row>
    <row r="123" spans="1:7" s="43" customFormat="1" ht="44.25" customHeight="1">
      <c r="A123" s="80" t="s">
        <v>53</v>
      </c>
      <c r="B123" s="65" t="s">
        <v>111</v>
      </c>
      <c r="C123" s="72"/>
      <c r="D123" s="72"/>
      <c r="E123" s="227"/>
      <c r="F123" s="77"/>
    </row>
    <row r="124" spans="1:7" s="11" customFormat="1" ht="16.5" customHeight="1">
      <c r="A124" s="22"/>
      <c r="B124" s="23" t="s">
        <v>17</v>
      </c>
      <c r="C124" s="24" t="s">
        <v>4</v>
      </c>
      <c r="D124" s="29">
        <v>44</v>
      </c>
      <c r="E124" s="218"/>
      <c r="F124" s="29">
        <f>D124*E124</f>
        <v>0</v>
      </c>
      <c r="G124" s="10"/>
    </row>
    <row r="125" spans="1:7" s="43" customFormat="1" ht="30" customHeight="1">
      <c r="A125" s="80" t="s">
        <v>55</v>
      </c>
      <c r="B125" s="65" t="s">
        <v>56</v>
      </c>
      <c r="C125" s="66"/>
      <c r="D125" s="66"/>
      <c r="E125" s="240"/>
      <c r="F125" s="139"/>
    </row>
    <row r="126" spans="1:7" s="11" customFormat="1" ht="16.5" customHeight="1">
      <c r="A126" s="22"/>
      <c r="B126" s="23" t="s">
        <v>17</v>
      </c>
      <c r="C126" s="24" t="s">
        <v>4</v>
      </c>
      <c r="D126" s="29"/>
      <c r="E126" s="218"/>
      <c r="F126" s="29"/>
      <c r="G126" s="10"/>
    </row>
    <row r="127" spans="1:7" s="43" customFormat="1" ht="15" customHeight="1">
      <c r="A127" s="22"/>
      <c r="B127" s="137" t="s">
        <v>112</v>
      </c>
      <c r="C127" s="24" t="s">
        <v>46</v>
      </c>
      <c r="D127" s="29">
        <v>1</v>
      </c>
      <c r="E127" s="218"/>
      <c r="F127" s="29">
        <f>D127*E127</f>
        <v>0</v>
      </c>
    </row>
    <row r="128" spans="1:7" s="43" customFormat="1" ht="15" customHeight="1">
      <c r="A128" s="22"/>
      <c r="B128" s="137" t="s">
        <v>113</v>
      </c>
      <c r="C128" s="24" t="s">
        <v>46</v>
      </c>
      <c r="D128" s="29">
        <v>1</v>
      </c>
      <c r="E128" s="218"/>
      <c r="F128" s="29">
        <f>D128*E128</f>
        <v>0</v>
      </c>
    </row>
    <row r="129" spans="1:7" s="43" customFormat="1" ht="29.25" customHeight="1">
      <c r="A129" s="80" t="s">
        <v>59</v>
      </c>
      <c r="B129" s="65" t="s">
        <v>114</v>
      </c>
      <c r="C129" s="89"/>
      <c r="D129" s="89"/>
      <c r="E129" s="231"/>
      <c r="F129" s="89"/>
    </row>
    <row r="130" spans="1:7" s="11" customFormat="1" ht="16.5" customHeight="1">
      <c r="A130" s="22"/>
      <c r="B130" s="23" t="s">
        <v>17</v>
      </c>
      <c r="C130" s="24" t="s">
        <v>4</v>
      </c>
      <c r="D130" s="29"/>
      <c r="E130" s="218"/>
      <c r="F130" s="29"/>
      <c r="G130" s="10"/>
    </row>
    <row r="131" spans="1:7" s="43" customFormat="1" ht="15" customHeight="1">
      <c r="A131" s="22"/>
      <c r="B131" s="137" t="s">
        <v>115</v>
      </c>
      <c r="C131" s="24" t="s">
        <v>46</v>
      </c>
      <c r="D131" s="29">
        <v>6</v>
      </c>
      <c r="E131" s="218"/>
      <c r="F131" s="29">
        <f>D131*E131</f>
        <v>0</v>
      </c>
    </row>
    <row r="132" spans="1:7" s="43" customFormat="1" ht="15" customHeight="1">
      <c r="A132" s="22"/>
      <c r="B132" s="137" t="s">
        <v>116</v>
      </c>
      <c r="C132" s="24" t="s">
        <v>46</v>
      </c>
      <c r="D132" s="29">
        <v>4</v>
      </c>
      <c r="E132" s="218"/>
      <c r="F132" s="29">
        <f>D132*E132</f>
        <v>0</v>
      </c>
    </row>
    <row r="133" spans="1:7" s="43" customFormat="1" ht="152.25" customHeight="1">
      <c r="A133" s="80" t="s">
        <v>63</v>
      </c>
      <c r="B133" s="65" t="s">
        <v>117</v>
      </c>
      <c r="C133" s="33"/>
      <c r="D133" s="33"/>
      <c r="E133" s="219"/>
      <c r="F133" s="135"/>
    </row>
    <row r="134" spans="1:7" s="11" customFormat="1" ht="19.5" customHeight="1">
      <c r="A134" s="101"/>
      <c r="B134" s="54" t="s">
        <v>20</v>
      </c>
      <c r="C134" s="49" t="s">
        <v>16</v>
      </c>
      <c r="D134" s="26">
        <v>10</v>
      </c>
      <c r="E134" s="217"/>
      <c r="F134" s="102">
        <f>D134*E134</f>
        <v>0</v>
      </c>
      <c r="G134" s="10"/>
    </row>
    <row r="135" spans="1:7" s="43" customFormat="1" ht="29.25" customHeight="1">
      <c r="A135" s="80" t="s">
        <v>65</v>
      </c>
      <c r="B135" s="65" t="s">
        <v>118</v>
      </c>
      <c r="C135" s="89"/>
      <c r="D135" s="89"/>
      <c r="E135" s="231"/>
      <c r="F135" s="89"/>
    </row>
    <row r="136" spans="1:7" s="11" customFormat="1" ht="16.5" customHeight="1">
      <c r="A136" s="22"/>
      <c r="B136" s="23" t="s">
        <v>17</v>
      </c>
      <c r="C136" s="24" t="s">
        <v>4</v>
      </c>
      <c r="D136" s="29"/>
      <c r="E136" s="218"/>
      <c r="F136" s="29"/>
      <c r="G136" s="10"/>
    </row>
    <row r="137" spans="1:7" s="43" customFormat="1" ht="15" customHeight="1">
      <c r="A137" s="22"/>
      <c r="B137" s="137" t="s">
        <v>119</v>
      </c>
      <c r="C137" s="24" t="s">
        <v>46</v>
      </c>
      <c r="D137" s="29">
        <v>3</v>
      </c>
      <c r="E137" s="218"/>
      <c r="F137" s="29">
        <f>D137*E137</f>
        <v>0</v>
      </c>
    </row>
    <row r="138" spans="1:7" s="43" customFormat="1" ht="15" customHeight="1">
      <c r="A138" s="22"/>
      <c r="B138" s="137" t="s">
        <v>120</v>
      </c>
      <c r="C138" s="24" t="s">
        <v>46</v>
      </c>
      <c r="D138" s="29">
        <v>8</v>
      </c>
      <c r="E138" s="218"/>
      <c r="F138" s="29">
        <f>D138*E138</f>
        <v>0</v>
      </c>
    </row>
    <row r="139" spans="1:7" s="43" customFormat="1" ht="44.25" customHeight="1">
      <c r="A139" s="80" t="s">
        <v>67</v>
      </c>
      <c r="B139" s="65" t="s">
        <v>121</v>
      </c>
      <c r="C139" s="66"/>
      <c r="D139" s="66"/>
      <c r="E139" s="240"/>
      <c r="F139" s="139"/>
    </row>
    <row r="140" spans="1:7" s="43" customFormat="1" ht="15" customHeight="1">
      <c r="A140" s="80"/>
      <c r="B140" s="65" t="s">
        <v>71</v>
      </c>
      <c r="C140" s="85" t="s">
        <v>9</v>
      </c>
      <c r="D140" s="140">
        <v>42</v>
      </c>
      <c r="E140" s="227"/>
      <c r="F140" s="77"/>
    </row>
    <row r="141" spans="1:7" s="43" customFormat="1" ht="15" customHeight="1">
      <c r="A141" s="80"/>
      <c r="B141" s="65" t="s">
        <v>72</v>
      </c>
      <c r="C141" s="85" t="s">
        <v>9</v>
      </c>
      <c r="D141" s="140">
        <v>42</v>
      </c>
      <c r="E141" s="227"/>
      <c r="F141" s="77"/>
    </row>
    <row r="142" spans="1:7" s="43" customFormat="1" ht="15" customHeight="1">
      <c r="A142" s="80"/>
      <c r="B142" s="65" t="s">
        <v>122</v>
      </c>
      <c r="C142" s="85" t="s">
        <v>9</v>
      </c>
      <c r="D142" s="140">
        <v>6</v>
      </c>
      <c r="E142" s="227"/>
      <c r="F142" s="77"/>
    </row>
    <row r="143" spans="1:7" s="43" customFormat="1" ht="15" customHeight="1">
      <c r="A143" s="80"/>
      <c r="B143" s="65" t="s">
        <v>74</v>
      </c>
      <c r="C143" s="85" t="s">
        <v>9</v>
      </c>
      <c r="D143" s="140">
        <v>84</v>
      </c>
      <c r="E143" s="227"/>
      <c r="F143" s="77"/>
    </row>
    <row r="144" spans="1:7" s="43" customFormat="1" ht="15" customHeight="1">
      <c r="A144" s="80"/>
      <c r="B144" s="65" t="s">
        <v>123</v>
      </c>
      <c r="C144" s="85" t="s">
        <v>9</v>
      </c>
      <c r="D144" s="140">
        <v>90</v>
      </c>
      <c r="E144" s="227"/>
      <c r="F144" s="77"/>
    </row>
    <row r="145" spans="1:8" s="43" customFormat="1" ht="15" customHeight="1">
      <c r="A145" s="80"/>
      <c r="B145" s="65" t="s">
        <v>124</v>
      </c>
      <c r="C145" s="85" t="s">
        <v>9</v>
      </c>
      <c r="D145" s="140">
        <v>60</v>
      </c>
      <c r="E145" s="227"/>
      <c r="F145" s="77"/>
    </row>
    <row r="146" spans="1:8" s="43" customFormat="1" ht="27" customHeight="1">
      <c r="A146" s="80"/>
      <c r="B146" s="65" t="s">
        <v>125</v>
      </c>
      <c r="C146" s="72"/>
      <c r="D146" s="140"/>
      <c r="E146" s="227"/>
      <c r="F146" s="77"/>
    </row>
    <row r="147" spans="1:8" s="43" customFormat="1" ht="15" customHeight="1">
      <c r="A147" s="80"/>
      <c r="B147" s="65" t="s">
        <v>71</v>
      </c>
      <c r="C147" s="85" t="s">
        <v>9</v>
      </c>
      <c r="D147" s="140">
        <v>42</v>
      </c>
      <c r="E147" s="227"/>
      <c r="F147" s="77"/>
    </row>
    <row r="148" spans="1:8" s="43" customFormat="1" ht="15" customHeight="1">
      <c r="A148" s="80"/>
      <c r="B148" s="65" t="s">
        <v>72</v>
      </c>
      <c r="C148" s="85" t="s">
        <v>9</v>
      </c>
      <c r="D148" s="140">
        <v>42</v>
      </c>
      <c r="E148" s="227"/>
      <c r="F148" s="77"/>
    </row>
    <row r="149" spans="1:8" s="43" customFormat="1" ht="15" customHeight="1">
      <c r="A149" s="80"/>
      <c r="B149" s="65" t="s">
        <v>122</v>
      </c>
      <c r="C149" s="85" t="s">
        <v>9</v>
      </c>
      <c r="D149" s="140">
        <v>6</v>
      </c>
      <c r="E149" s="227"/>
      <c r="F149" s="77"/>
    </row>
    <row r="150" spans="1:8" s="43" customFormat="1" ht="15" customHeight="1">
      <c r="A150" s="80"/>
      <c r="B150" s="65" t="s">
        <v>74</v>
      </c>
      <c r="C150" s="85" t="s">
        <v>9</v>
      </c>
      <c r="D150" s="140">
        <v>84</v>
      </c>
      <c r="E150" s="227"/>
      <c r="F150" s="77"/>
    </row>
    <row r="151" spans="1:8" s="43" customFormat="1" ht="15" customHeight="1">
      <c r="A151" s="80"/>
      <c r="B151" s="65" t="s">
        <v>123</v>
      </c>
      <c r="C151" s="85" t="s">
        <v>9</v>
      </c>
      <c r="D151" s="140">
        <v>90</v>
      </c>
      <c r="E151" s="227"/>
      <c r="F151" s="77"/>
    </row>
    <row r="152" spans="1:8" s="43" customFormat="1" ht="15" customHeight="1">
      <c r="A152" s="80"/>
      <c r="B152" s="65" t="s">
        <v>124</v>
      </c>
      <c r="C152" s="85" t="s">
        <v>9</v>
      </c>
      <c r="D152" s="140">
        <v>60</v>
      </c>
      <c r="E152" s="227"/>
      <c r="F152" s="77"/>
    </row>
    <row r="153" spans="1:8" s="43" customFormat="1" ht="84" customHeight="1">
      <c r="A153" s="80"/>
      <c r="B153" s="65" t="s">
        <v>76</v>
      </c>
      <c r="C153" s="33" t="s">
        <v>126</v>
      </c>
      <c r="D153" s="140">
        <v>50</v>
      </c>
      <c r="E153" s="219"/>
      <c r="F153" s="34"/>
    </row>
    <row r="154" spans="1:8" s="11" customFormat="1" ht="19.5" customHeight="1">
      <c r="A154" s="101"/>
      <c r="B154" s="54" t="s">
        <v>20</v>
      </c>
      <c r="C154" s="49" t="s">
        <v>16</v>
      </c>
      <c r="D154" s="26">
        <v>1</v>
      </c>
      <c r="E154" s="217"/>
      <c r="F154" s="102">
        <f>D154*E154</f>
        <v>0</v>
      </c>
      <c r="G154" s="10"/>
    </row>
    <row r="155" spans="1:8" s="43" customFormat="1" ht="59.25" customHeight="1">
      <c r="A155" s="80" t="s">
        <v>69</v>
      </c>
      <c r="B155" s="65" t="s">
        <v>79</v>
      </c>
      <c r="C155" s="33"/>
      <c r="D155" s="33"/>
      <c r="E155" s="219"/>
      <c r="F155" s="34"/>
    </row>
    <row r="156" spans="1:8" s="43" customFormat="1" ht="15" customHeight="1">
      <c r="A156" s="80"/>
      <c r="B156" s="65" t="s">
        <v>80</v>
      </c>
      <c r="C156" s="85" t="s">
        <v>9</v>
      </c>
      <c r="D156" s="140">
        <v>145</v>
      </c>
      <c r="E156" s="227"/>
      <c r="F156" s="77"/>
    </row>
    <row r="157" spans="1:8" s="11" customFormat="1" ht="19.5" customHeight="1">
      <c r="A157" s="101"/>
      <c r="B157" s="54" t="s">
        <v>20</v>
      </c>
      <c r="C157" s="49" t="s">
        <v>16</v>
      </c>
      <c r="D157" s="26">
        <v>1</v>
      </c>
      <c r="E157" s="217"/>
      <c r="F157" s="102">
        <f>D157*E157</f>
        <v>0</v>
      </c>
      <c r="G157" s="10"/>
    </row>
    <row r="158" spans="1:8" s="43" customFormat="1" ht="31.5" customHeight="1">
      <c r="A158" s="80" t="s">
        <v>78</v>
      </c>
      <c r="B158" s="98" t="s">
        <v>84</v>
      </c>
      <c r="C158" s="66"/>
      <c r="D158" s="140"/>
      <c r="E158" s="219"/>
      <c r="F158" s="34"/>
    </row>
    <row r="159" spans="1:8" s="8" customFormat="1" ht="14.25" customHeight="1">
      <c r="A159" s="105"/>
      <c r="B159" s="106" t="s">
        <v>18</v>
      </c>
      <c r="C159" s="107" t="s">
        <v>19</v>
      </c>
      <c r="D159" s="108">
        <v>1</v>
      </c>
      <c r="E159" s="236"/>
      <c r="F159" s="109">
        <f>D159*E159</f>
        <v>0</v>
      </c>
      <c r="G159" s="110"/>
      <c r="H159" s="111"/>
    </row>
    <row r="160" spans="1:8" s="43" customFormat="1" ht="19.5" customHeight="1">
      <c r="A160" s="80" t="s">
        <v>83</v>
      </c>
      <c r="B160" s="65" t="s">
        <v>86</v>
      </c>
      <c r="C160" s="66"/>
      <c r="D160" s="140"/>
      <c r="E160" s="219"/>
      <c r="F160" s="34"/>
    </row>
    <row r="161" spans="1:8" s="8" customFormat="1" ht="18" customHeight="1">
      <c r="A161" s="105"/>
      <c r="B161" s="106" t="s">
        <v>18</v>
      </c>
      <c r="C161" s="107" t="s">
        <v>19</v>
      </c>
      <c r="D161" s="108">
        <v>1</v>
      </c>
      <c r="E161" s="236"/>
      <c r="F161" s="109">
        <f>D161*E161</f>
        <v>0</v>
      </c>
      <c r="G161" s="110"/>
      <c r="H161" s="111"/>
    </row>
    <row r="162" spans="1:8" s="43" customFormat="1" ht="15" customHeight="1">
      <c r="A162" s="141"/>
      <c r="B162" s="142"/>
      <c r="C162" s="104"/>
      <c r="D162" s="143"/>
      <c r="E162" s="235"/>
      <c r="F162" s="34"/>
    </row>
    <row r="163" spans="1:8" s="43" customFormat="1" ht="25.5" customHeight="1">
      <c r="A163" s="117"/>
      <c r="B163" s="276" t="s">
        <v>127</v>
      </c>
      <c r="C163" s="277"/>
      <c r="D163" s="277"/>
      <c r="E163" s="241"/>
      <c r="F163" s="119">
        <f>SUM(F83:F162)</f>
        <v>0</v>
      </c>
    </row>
    <row r="164" spans="1:8" s="43" customFormat="1" ht="18" customHeight="1">
      <c r="A164" s="144"/>
      <c r="B164" s="144"/>
      <c r="C164" s="145"/>
      <c r="D164" s="146"/>
      <c r="E164" s="147"/>
      <c r="F164" s="148"/>
    </row>
    <row r="165" spans="1:8" s="43" customFormat="1" ht="27.75" customHeight="1">
      <c r="A165" s="149" t="s">
        <v>6</v>
      </c>
      <c r="B165" s="278" t="s">
        <v>128</v>
      </c>
      <c r="C165" s="278"/>
      <c r="D165" s="278"/>
      <c r="E165" s="278"/>
      <c r="F165" s="279"/>
    </row>
    <row r="166" spans="1:8" s="43" customFormat="1" ht="15" customHeight="1">
      <c r="A166" s="125"/>
      <c r="B166" s="150"/>
      <c r="C166" s="151"/>
      <c r="D166" s="128"/>
      <c r="E166" s="128"/>
      <c r="F166" s="151"/>
    </row>
    <row r="167" spans="1:8" s="43" customFormat="1" ht="228" customHeight="1">
      <c r="A167" s="80" t="s">
        <v>2</v>
      </c>
      <c r="B167" s="65" t="s">
        <v>129</v>
      </c>
      <c r="C167" s="132"/>
      <c r="D167" s="132"/>
      <c r="E167" s="238"/>
      <c r="F167" s="132"/>
    </row>
    <row r="168" spans="1:8" s="43" customFormat="1" ht="24">
      <c r="A168" s="253" t="s">
        <v>8</v>
      </c>
      <c r="B168" s="18" t="s">
        <v>29</v>
      </c>
      <c r="C168" s="273"/>
      <c r="D168" s="273"/>
      <c r="E168" s="274"/>
      <c r="F168" s="275"/>
    </row>
    <row r="169" spans="1:8" s="43" customFormat="1" ht="15" customHeight="1">
      <c r="A169" s="254"/>
      <c r="B169" s="21" t="s">
        <v>130</v>
      </c>
      <c r="C169" s="273"/>
      <c r="D169" s="273"/>
      <c r="E169" s="274"/>
      <c r="F169" s="275"/>
    </row>
    <row r="170" spans="1:8" s="43" customFormat="1" ht="15" customHeight="1">
      <c r="A170" s="254"/>
      <c r="B170" s="21" t="s">
        <v>131</v>
      </c>
      <c r="C170" s="273"/>
      <c r="D170" s="273"/>
      <c r="E170" s="274"/>
      <c r="F170" s="275"/>
    </row>
    <row r="171" spans="1:8" s="43" customFormat="1" ht="15" customHeight="1">
      <c r="A171" s="254"/>
      <c r="B171" s="21" t="s">
        <v>32</v>
      </c>
      <c r="C171" s="273"/>
      <c r="D171" s="273"/>
      <c r="E171" s="274"/>
      <c r="F171" s="275"/>
    </row>
    <row r="172" spans="1:8" s="43" customFormat="1" ht="15" customHeight="1">
      <c r="A172" s="255"/>
      <c r="B172" s="28" t="s">
        <v>132</v>
      </c>
      <c r="C172" s="273"/>
      <c r="D172" s="273"/>
      <c r="E172" s="274"/>
      <c r="F172" s="275"/>
    </row>
    <row r="173" spans="1:8" s="11" customFormat="1" ht="16.5" customHeight="1">
      <c r="A173" s="22"/>
      <c r="B173" s="23" t="s">
        <v>17</v>
      </c>
      <c r="C173" s="24" t="s">
        <v>4</v>
      </c>
      <c r="D173" s="29">
        <v>1</v>
      </c>
      <c r="E173" s="218"/>
      <c r="F173" s="29">
        <f>D173*E173</f>
        <v>0</v>
      </c>
      <c r="G173" s="10"/>
    </row>
    <row r="174" spans="1:8" s="43" customFormat="1" ht="15" customHeight="1">
      <c r="A174" s="253" t="s">
        <v>10</v>
      </c>
      <c r="B174" s="18" t="s">
        <v>34</v>
      </c>
      <c r="C174" s="273"/>
      <c r="D174" s="273"/>
      <c r="E174" s="274"/>
      <c r="F174" s="275"/>
    </row>
    <row r="175" spans="1:8" s="43" customFormat="1" ht="15" customHeight="1">
      <c r="A175" s="254"/>
      <c r="B175" s="21" t="s">
        <v>133</v>
      </c>
      <c r="C175" s="273"/>
      <c r="D175" s="273"/>
      <c r="E175" s="274"/>
      <c r="F175" s="275"/>
    </row>
    <row r="176" spans="1:8" s="43" customFormat="1" ht="15" customHeight="1">
      <c r="A176" s="255"/>
      <c r="B176" s="28" t="s">
        <v>36</v>
      </c>
      <c r="C176" s="273"/>
      <c r="D176" s="273"/>
      <c r="E176" s="274"/>
      <c r="F176" s="275"/>
    </row>
    <row r="177" spans="1:7" s="11" customFormat="1" ht="16.5" customHeight="1">
      <c r="A177" s="22"/>
      <c r="B177" s="23" t="s">
        <v>17</v>
      </c>
      <c r="C177" s="24" t="s">
        <v>4</v>
      </c>
      <c r="D177" s="29">
        <v>1</v>
      </c>
      <c r="E177" s="218"/>
      <c r="F177" s="29">
        <f>D177*E177</f>
        <v>0</v>
      </c>
      <c r="G177" s="10"/>
    </row>
    <row r="178" spans="1:7" s="43" customFormat="1" ht="15" customHeight="1">
      <c r="A178" s="253" t="s">
        <v>11</v>
      </c>
      <c r="B178" s="18" t="s">
        <v>37</v>
      </c>
      <c r="C178" s="273"/>
      <c r="D178" s="273"/>
      <c r="E178" s="274"/>
      <c r="F178" s="275"/>
    </row>
    <row r="179" spans="1:7" s="43" customFormat="1" ht="15" customHeight="1">
      <c r="A179" s="255"/>
      <c r="B179" s="28" t="s">
        <v>134</v>
      </c>
      <c r="C179" s="273"/>
      <c r="D179" s="273"/>
      <c r="E179" s="274"/>
      <c r="F179" s="275"/>
    </row>
    <row r="180" spans="1:7" s="11" customFormat="1" ht="16.5" customHeight="1">
      <c r="A180" s="22"/>
      <c r="B180" s="23" t="s">
        <v>17</v>
      </c>
      <c r="C180" s="49" t="s">
        <v>4</v>
      </c>
      <c r="D180" s="26">
        <v>1</v>
      </c>
      <c r="E180" s="217"/>
      <c r="F180" s="26">
        <f>D180*E180</f>
        <v>0</v>
      </c>
      <c r="G180" s="10"/>
    </row>
    <row r="181" spans="1:7" s="43" customFormat="1" ht="24">
      <c r="A181" s="152" t="s">
        <v>12</v>
      </c>
      <c r="B181" s="153" t="s">
        <v>40</v>
      </c>
      <c r="C181" s="154"/>
      <c r="D181" s="155"/>
      <c r="E181" s="239"/>
      <c r="F181" s="156"/>
    </row>
    <row r="182" spans="1:7" s="11" customFormat="1" ht="19.5" customHeight="1">
      <c r="A182" s="101"/>
      <c r="B182" s="54" t="s">
        <v>20</v>
      </c>
      <c r="C182" s="49" t="s">
        <v>16</v>
      </c>
      <c r="D182" s="26">
        <v>1</v>
      </c>
      <c r="E182" s="217"/>
      <c r="F182" s="26">
        <f>+D182*E182</f>
        <v>0</v>
      </c>
      <c r="G182" s="10"/>
    </row>
    <row r="183" spans="1:7" s="43" customFormat="1" ht="42.75" customHeight="1">
      <c r="A183" s="93" t="s">
        <v>13</v>
      </c>
      <c r="B183" s="134" t="s">
        <v>135</v>
      </c>
      <c r="C183" s="33"/>
      <c r="D183" s="33"/>
      <c r="E183" s="239"/>
      <c r="F183" s="135"/>
    </row>
    <row r="184" spans="1:7" s="11" customFormat="1" ht="16.5" customHeight="1">
      <c r="A184" s="22"/>
      <c r="B184" s="23" t="s">
        <v>17</v>
      </c>
      <c r="C184" s="24" t="s">
        <v>4</v>
      </c>
      <c r="D184" s="29">
        <v>1</v>
      </c>
      <c r="E184" s="218"/>
      <c r="F184" s="29">
        <f>D184*E184</f>
        <v>0</v>
      </c>
      <c r="G184" s="10"/>
    </row>
    <row r="185" spans="1:7" s="43" customFormat="1" ht="19.5" customHeight="1">
      <c r="A185" s="80" t="s">
        <v>14</v>
      </c>
      <c r="B185" s="65" t="s">
        <v>42</v>
      </c>
      <c r="C185" s="66"/>
      <c r="D185" s="66"/>
      <c r="E185" s="219"/>
      <c r="F185" s="34"/>
    </row>
    <row r="186" spans="1:7" s="11" customFormat="1" ht="16.5" customHeight="1">
      <c r="A186" s="22"/>
      <c r="B186" s="23" t="s">
        <v>17</v>
      </c>
      <c r="C186" s="24" t="s">
        <v>4</v>
      </c>
      <c r="D186" s="29">
        <v>1</v>
      </c>
      <c r="E186" s="218"/>
      <c r="F186" s="29">
        <f>D186*E186</f>
        <v>0</v>
      </c>
      <c r="G186" s="10"/>
    </row>
    <row r="187" spans="1:7" s="43" customFormat="1" ht="42.75" customHeight="1">
      <c r="A187" s="80" t="s">
        <v>15</v>
      </c>
      <c r="B187" s="65" t="s">
        <v>136</v>
      </c>
      <c r="C187" s="66"/>
      <c r="D187" s="33"/>
      <c r="E187" s="219"/>
      <c r="F187" s="34"/>
    </row>
    <row r="188" spans="1:7" s="11" customFormat="1" ht="16.5" customHeight="1">
      <c r="A188" s="22"/>
      <c r="B188" s="23" t="s">
        <v>17</v>
      </c>
      <c r="C188" s="24" t="s">
        <v>4</v>
      </c>
      <c r="D188" s="29">
        <v>1</v>
      </c>
      <c r="E188" s="218"/>
      <c r="F188" s="29">
        <f>D188*E188</f>
        <v>0</v>
      </c>
      <c r="G188" s="10"/>
    </row>
    <row r="189" spans="1:7" s="43" customFormat="1" ht="29.25" customHeight="1">
      <c r="A189" s="80" t="s">
        <v>21</v>
      </c>
      <c r="B189" s="65" t="s">
        <v>137</v>
      </c>
      <c r="C189" s="66"/>
      <c r="D189" s="33"/>
      <c r="E189" s="219"/>
      <c r="F189" s="34"/>
    </row>
    <row r="190" spans="1:7" s="11" customFormat="1" ht="16.5" customHeight="1">
      <c r="A190" s="22"/>
      <c r="B190" s="23" t="s">
        <v>17</v>
      </c>
      <c r="C190" s="24" t="s">
        <v>4</v>
      </c>
      <c r="D190" s="29">
        <v>8</v>
      </c>
      <c r="E190" s="218"/>
      <c r="F190" s="29">
        <f>D190*E190</f>
        <v>0</v>
      </c>
      <c r="G190" s="10"/>
    </row>
    <row r="191" spans="1:7" s="43" customFormat="1" ht="40.5" customHeight="1">
      <c r="A191" s="80" t="s">
        <v>22</v>
      </c>
      <c r="B191" s="65" t="s">
        <v>138</v>
      </c>
      <c r="C191" s="66"/>
      <c r="D191" s="33"/>
      <c r="E191" s="219"/>
      <c r="F191" s="34"/>
    </row>
    <row r="192" spans="1:7" s="11" customFormat="1" ht="16.5" customHeight="1">
      <c r="A192" s="22"/>
      <c r="B192" s="23" t="s">
        <v>17</v>
      </c>
      <c r="C192" s="24" t="s">
        <v>4</v>
      </c>
      <c r="D192" s="29">
        <v>1</v>
      </c>
      <c r="E192" s="218"/>
      <c r="F192" s="29">
        <f>D192*E192</f>
        <v>0</v>
      </c>
      <c r="G192" s="10"/>
    </row>
    <row r="193" spans="1:7" s="43" customFormat="1" ht="15.75" customHeight="1">
      <c r="A193" s="80" t="s">
        <v>23</v>
      </c>
      <c r="B193" s="65" t="s">
        <v>52</v>
      </c>
      <c r="C193" s="66"/>
      <c r="D193" s="66"/>
      <c r="E193" s="219"/>
      <c r="F193" s="138"/>
    </row>
    <row r="194" spans="1:7" s="11" customFormat="1" ht="16.5" customHeight="1">
      <c r="A194" s="22"/>
      <c r="B194" s="23" t="s">
        <v>17</v>
      </c>
      <c r="C194" s="24" t="s">
        <v>4</v>
      </c>
      <c r="D194" s="29">
        <v>1</v>
      </c>
      <c r="E194" s="218"/>
      <c r="F194" s="29">
        <f>D194*E194</f>
        <v>0</v>
      </c>
      <c r="G194" s="10"/>
    </row>
    <row r="195" spans="1:7" s="43" customFormat="1" ht="32.25" customHeight="1">
      <c r="A195" s="80" t="s">
        <v>24</v>
      </c>
      <c r="B195" s="65" t="s">
        <v>56</v>
      </c>
      <c r="C195" s="72"/>
      <c r="D195" s="72"/>
      <c r="E195" s="225"/>
      <c r="F195" s="72"/>
    </row>
    <row r="196" spans="1:7" s="11" customFormat="1" ht="16.5" customHeight="1">
      <c r="A196" s="22"/>
      <c r="B196" s="23" t="s">
        <v>17</v>
      </c>
      <c r="C196" s="24" t="s">
        <v>4</v>
      </c>
      <c r="D196" s="29"/>
      <c r="E196" s="218"/>
      <c r="F196" s="29"/>
      <c r="G196" s="10"/>
    </row>
    <row r="197" spans="1:7" s="43" customFormat="1" ht="15" customHeight="1">
      <c r="A197" s="22"/>
      <c r="B197" s="137" t="s">
        <v>139</v>
      </c>
      <c r="C197" s="24" t="s">
        <v>46</v>
      </c>
      <c r="D197" s="29">
        <v>1</v>
      </c>
      <c r="E197" s="218"/>
      <c r="F197" s="29">
        <f>D197*E197</f>
        <v>0</v>
      </c>
    </row>
    <row r="198" spans="1:7" s="43" customFormat="1" ht="15" customHeight="1">
      <c r="A198" s="22"/>
      <c r="B198" s="137" t="s">
        <v>140</v>
      </c>
      <c r="C198" s="24" t="s">
        <v>46</v>
      </c>
      <c r="D198" s="29">
        <v>1</v>
      </c>
      <c r="E198" s="218"/>
      <c r="F198" s="29">
        <f>D198*E198</f>
        <v>0</v>
      </c>
    </row>
    <row r="199" spans="1:7" s="43" customFormat="1" ht="29.25" customHeight="1">
      <c r="A199" s="80" t="s">
        <v>25</v>
      </c>
      <c r="B199" s="65" t="s">
        <v>141</v>
      </c>
      <c r="C199" s="89"/>
      <c r="D199" s="89"/>
      <c r="E199" s="231"/>
      <c r="F199" s="89"/>
    </row>
    <row r="200" spans="1:7" s="43" customFormat="1" ht="15" customHeight="1">
      <c r="A200" s="22"/>
      <c r="B200" s="137" t="s">
        <v>142</v>
      </c>
      <c r="C200" s="24" t="s">
        <v>46</v>
      </c>
      <c r="D200" s="29">
        <v>8</v>
      </c>
      <c r="E200" s="218"/>
      <c r="F200" s="29">
        <f>D200*E200</f>
        <v>0</v>
      </c>
    </row>
    <row r="201" spans="1:7" s="43" customFormat="1" ht="28.5" customHeight="1">
      <c r="A201" s="80" t="s">
        <v>51</v>
      </c>
      <c r="B201" s="65" t="s">
        <v>64</v>
      </c>
      <c r="C201" s="72"/>
      <c r="D201" s="72"/>
      <c r="E201" s="239"/>
      <c r="F201" s="77"/>
    </row>
    <row r="202" spans="1:7" s="11" customFormat="1" ht="16.5" customHeight="1">
      <c r="A202" s="22"/>
      <c r="B202" s="23" t="s">
        <v>17</v>
      </c>
      <c r="C202" s="24" t="s">
        <v>46</v>
      </c>
      <c r="D202" s="29">
        <v>1</v>
      </c>
      <c r="E202" s="218"/>
      <c r="F202" s="29">
        <f>D202*E202</f>
        <v>0</v>
      </c>
      <c r="G202" s="10"/>
    </row>
    <row r="203" spans="1:7" s="43" customFormat="1" ht="123.75" customHeight="1">
      <c r="A203" s="80" t="s">
        <v>53</v>
      </c>
      <c r="B203" s="65" t="s">
        <v>143</v>
      </c>
      <c r="C203" s="33"/>
      <c r="D203" s="33"/>
      <c r="E203" s="219"/>
      <c r="F203" s="135"/>
    </row>
    <row r="204" spans="1:7" s="11" customFormat="1" ht="19.5" customHeight="1">
      <c r="A204" s="101"/>
      <c r="B204" s="54" t="s">
        <v>20</v>
      </c>
      <c r="C204" s="49" t="s">
        <v>16</v>
      </c>
      <c r="D204" s="26">
        <v>8</v>
      </c>
      <c r="E204" s="217"/>
      <c r="F204" s="102">
        <f>D204*E204</f>
        <v>0</v>
      </c>
      <c r="G204" s="10"/>
    </row>
    <row r="205" spans="1:7" s="43" customFormat="1" ht="43.5" customHeight="1">
      <c r="A205" s="80" t="s">
        <v>55</v>
      </c>
      <c r="B205" s="65" t="s">
        <v>144</v>
      </c>
      <c r="C205" s="89"/>
      <c r="D205" s="89"/>
      <c r="E205" s="231"/>
      <c r="F205" s="89"/>
    </row>
    <row r="206" spans="1:7" s="43" customFormat="1" ht="15" customHeight="1">
      <c r="A206" s="80"/>
      <c r="B206" s="65" t="s">
        <v>71</v>
      </c>
      <c r="C206" s="85" t="s">
        <v>9</v>
      </c>
      <c r="D206" s="140">
        <v>60</v>
      </c>
      <c r="E206" s="227"/>
      <c r="F206" s="77"/>
    </row>
    <row r="207" spans="1:7" s="43" customFormat="1" ht="15" customHeight="1">
      <c r="A207" s="80"/>
      <c r="B207" s="65" t="s">
        <v>72</v>
      </c>
      <c r="C207" s="85" t="s">
        <v>9</v>
      </c>
      <c r="D207" s="140">
        <v>30</v>
      </c>
      <c r="E207" s="227"/>
      <c r="F207" s="77"/>
    </row>
    <row r="208" spans="1:7" s="43" customFormat="1" ht="15" customHeight="1">
      <c r="A208" s="80"/>
      <c r="B208" s="65" t="s">
        <v>73</v>
      </c>
      <c r="C208" s="85" t="s">
        <v>9</v>
      </c>
      <c r="D208" s="140">
        <v>12</v>
      </c>
      <c r="E208" s="227"/>
      <c r="F208" s="77"/>
    </row>
    <row r="209" spans="1:8" s="43" customFormat="1" ht="15" customHeight="1">
      <c r="A209" s="80"/>
      <c r="B209" s="65" t="s">
        <v>74</v>
      </c>
      <c r="C209" s="85" t="s">
        <v>9</v>
      </c>
      <c r="D209" s="140">
        <v>6</v>
      </c>
      <c r="E209" s="227"/>
      <c r="F209" s="77"/>
    </row>
    <row r="210" spans="1:8" s="43" customFormat="1" ht="15" customHeight="1">
      <c r="A210" s="80"/>
      <c r="B210" s="65" t="s">
        <v>145</v>
      </c>
      <c r="C210" s="85" t="s">
        <v>9</v>
      </c>
      <c r="D210" s="140">
        <v>18</v>
      </c>
      <c r="E210" s="227"/>
      <c r="F210" s="77"/>
    </row>
    <row r="211" spans="1:8" s="43" customFormat="1" ht="44.25" customHeight="1">
      <c r="A211" s="80"/>
      <c r="B211" s="65" t="s">
        <v>125</v>
      </c>
      <c r="C211" s="89"/>
      <c r="D211" s="140"/>
      <c r="E211" s="231"/>
      <c r="F211" s="89"/>
    </row>
    <row r="212" spans="1:8" s="43" customFormat="1" ht="15" customHeight="1">
      <c r="A212" s="80"/>
      <c r="B212" s="65" t="s">
        <v>71</v>
      </c>
      <c r="C212" s="85" t="s">
        <v>9</v>
      </c>
      <c r="D212" s="140">
        <v>60</v>
      </c>
      <c r="E212" s="227"/>
      <c r="F212" s="77"/>
    </row>
    <row r="213" spans="1:8" s="43" customFormat="1" ht="15" customHeight="1">
      <c r="A213" s="80"/>
      <c r="B213" s="65" t="s">
        <v>72</v>
      </c>
      <c r="C213" s="85" t="s">
        <v>9</v>
      </c>
      <c r="D213" s="140">
        <v>30</v>
      </c>
      <c r="E213" s="227"/>
      <c r="F213" s="77"/>
    </row>
    <row r="214" spans="1:8" s="43" customFormat="1" ht="15" customHeight="1">
      <c r="A214" s="80"/>
      <c r="B214" s="65" t="s">
        <v>73</v>
      </c>
      <c r="C214" s="85" t="s">
        <v>9</v>
      </c>
      <c r="D214" s="140">
        <v>12</v>
      </c>
      <c r="E214" s="227"/>
      <c r="F214" s="77"/>
    </row>
    <row r="215" spans="1:8" s="43" customFormat="1" ht="15" customHeight="1">
      <c r="A215" s="80"/>
      <c r="B215" s="65" t="s">
        <v>74</v>
      </c>
      <c r="C215" s="85" t="s">
        <v>9</v>
      </c>
      <c r="D215" s="140">
        <v>6</v>
      </c>
      <c r="E215" s="227"/>
      <c r="F215" s="77"/>
    </row>
    <row r="216" spans="1:8" s="43" customFormat="1" ht="15" customHeight="1">
      <c r="A216" s="80"/>
      <c r="B216" s="65" t="s">
        <v>145</v>
      </c>
      <c r="C216" s="85" t="s">
        <v>9</v>
      </c>
      <c r="D216" s="140">
        <v>18</v>
      </c>
      <c r="E216" s="227"/>
      <c r="F216" s="77"/>
    </row>
    <row r="217" spans="1:8" s="43" customFormat="1" ht="92.25" customHeight="1">
      <c r="A217" s="80"/>
      <c r="B217" s="65" t="s">
        <v>76</v>
      </c>
      <c r="C217" s="33" t="s">
        <v>126</v>
      </c>
      <c r="D217" s="140">
        <v>12</v>
      </c>
      <c r="E217" s="219"/>
      <c r="F217" s="34"/>
    </row>
    <row r="218" spans="1:8" s="11" customFormat="1" ht="19.5" customHeight="1">
      <c r="A218" s="101"/>
      <c r="B218" s="54" t="s">
        <v>20</v>
      </c>
      <c r="C218" s="49" t="s">
        <v>16</v>
      </c>
      <c r="D218" s="26">
        <v>1</v>
      </c>
      <c r="E218" s="217"/>
      <c r="F218" s="102">
        <f>D218*E218</f>
        <v>0</v>
      </c>
      <c r="G218" s="10"/>
    </row>
    <row r="219" spans="1:8" s="43" customFormat="1" ht="36">
      <c r="A219" s="80" t="s">
        <v>59</v>
      </c>
      <c r="B219" s="65" t="s">
        <v>79</v>
      </c>
      <c r="C219" s="33"/>
      <c r="D219" s="33"/>
      <c r="E219" s="219"/>
      <c r="F219" s="34"/>
    </row>
    <row r="220" spans="1:8" s="43" customFormat="1" ht="15" customHeight="1">
      <c r="A220" s="80"/>
      <c r="B220" s="65" t="s">
        <v>80</v>
      </c>
      <c r="C220" s="85" t="s">
        <v>9</v>
      </c>
      <c r="D220" s="140">
        <v>31</v>
      </c>
      <c r="E220" s="227"/>
      <c r="F220" s="77"/>
    </row>
    <row r="221" spans="1:8" s="43" customFormat="1" ht="15" customHeight="1">
      <c r="A221" s="80"/>
      <c r="B221" s="65" t="s">
        <v>82</v>
      </c>
      <c r="C221" s="85" t="s">
        <v>9</v>
      </c>
      <c r="D221" s="140">
        <v>16</v>
      </c>
      <c r="E221" s="227"/>
      <c r="F221" s="77"/>
    </row>
    <row r="222" spans="1:8" s="11" customFormat="1" ht="19.5" customHeight="1">
      <c r="A222" s="101"/>
      <c r="B222" s="54" t="s">
        <v>20</v>
      </c>
      <c r="C222" s="49" t="s">
        <v>16</v>
      </c>
      <c r="D222" s="26">
        <v>1</v>
      </c>
      <c r="E222" s="217"/>
      <c r="F222" s="102">
        <f>D222*E222</f>
        <v>0</v>
      </c>
      <c r="G222" s="10"/>
    </row>
    <row r="223" spans="1:8" s="43" customFormat="1" ht="24">
      <c r="A223" s="80" t="s">
        <v>63</v>
      </c>
      <c r="B223" s="98" t="s">
        <v>84</v>
      </c>
      <c r="C223" s="66"/>
      <c r="D223" s="140"/>
      <c r="E223" s="219"/>
      <c r="F223" s="34"/>
    </row>
    <row r="224" spans="1:8" s="8" customFormat="1" ht="14.25" customHeight="1">
      <c r="A224" s="105"/>
      <c r="B224" s="106" t="s">
        <v>18</v>
      </c>
      <c r="C224" s="107" t="s">
        <v>19</v>
      </c>
      <c r="D224" s="108">
        <v>1</v>
      </c>
      <c r="E224" s="236"/>
      <c r="F224" s="109">
        <f>D224*E224</f>
        <v>0</v>
      </c>
      <c r="G224" s="110"/>
      <c r="H224" s="111"/>
    </row>
    <row r="225" spans="1:8" s="43" customFormat="1" ht="15" customHeight="1">
      <c r="A225" s="80" t="s">
        <v>65</v>
      </c>
      <c r="B225" s="65" t="s">
        <v>86</v>
      </c>
      <c r="C225" s="66"/>
      <c r="D225" s="140"/>
      <c r="E225" s="219"/>
      <c r="F225" s="34"/>
    </row>
    <row r="226" spans="1:8" s="8" customFormat="1" ht="14.25" customHeight="1">
      <c r="A226" s="105"/>
      <c r="B226" s="106" t="s">
        <v>18</v>
      </c>
      <c r="C226" s="107" t="s">
        <v>19</v>
      </c>
      <c r="D226" s="108">
        <v>1</v>
      </c>
      <c r="E226" s="236"/>
      <c r="F226" s="109">
        <f>D226*E226</f>
        <v>0</v>
      </c>
      <c r="G226" s="110"/>
      <c r="H226" s="111"/>
    </row>
    <row r="227" spans="1:8" s="8" customFormat="1" ht="14.25" customHeight="1">
      <c r="A227" s="157"/>
      <c r="B227" s="158"/>
      <c r="C227" s="159"/>
      <c r="D227" s="160"/>
      <c r="E227" s="242"/>
      <c r="F227" s="161"/>
      <c r="G227" s="110"/>
      <c r="H227" s="111"/>
    </row>
    <row r="228" spans="1:8" s="43" customFormat="1" ht="21.75" customHeight="1">
      <c r="A228" s="117"/>
      <c r="B228" s="276" t="s">
        <v>146</v>
      </c>
      <c r="C228" s="277"/>
      <c r="D228" s="277"/>
      <c r="E228" s="241"/>
      <c r="F228" s="119">
        <f>SUM(F167:F226)</f>
        <v>0</v>
      </c>
    </row>
    <row r="229" spans="1:8" s="43" customFormat="1" ht="18" customHeight="1">
      <c r="A229" s="162"/>
      <c r="B229" s="162"/>
      <c r="C229" s="162"/>
      <c r="D229" s="162"/>
      <c r="E229" s="162"/>
      <c r="F229" s="163"/>
    </row>
    <row r="230" spans="1:8" s="43" customFormat="1" ht="30.75" customHeight="1">
      <c r="A230" s="164" t="s">
        <v>7</v>
      </c>
      <c r="B230" s="280" t="s">
        <v>147</v>
      </c>
      <c r="C230" s="280" t="s">
        <v>0</v>
      </c>
      <c r="D230" s="280" t="s">
        <v>148</v>
      </c>
      <c r="E230" s="280" t="s">
        <v>149</v>
      </c>
      <c r="F230" s="280" t="s">
        <v>150</v>
      </c>
    </row>
    <row r="231" spans="1:8" s="43" customFormat="1" ht="17.25" customHeight="1">
      <c r="A231" s="165"/>
      <c r="B231" s="150"/>
      <c r="C231" s="150"/>
      <c r="D231" s="150"/>
      <c r="E231" s="150"/>
      <c r="F231" s="150"/>
    </row>
    <row r="232" spans="1:8" s="43" customFormat="1" ht="154.5" customHeight="1">
      <c r="A232" s="166" t="s">
        <v>2</v>
      </c>
      <c r="B232" s="167" t="s">
        <v>151</v>
      </c>
      <c r="C232" s="168"/>
      <c r="D232" s="168"/>
      <c r="E232" s="243"/>
      <c r="F232" s="169"/>
    </row>
    <row r="233" spans="1:8" s="43" customFormat="1" ht="115.5" customHeight="1">
      <c r="A233" s="253" t="s">
        <v>8</v>
      </c>
      <c r="B233" s="170" t="s">
        <v>191</v>
      </c>
      <c r="C233" s="281" t="s">
        <v>46</v>
      </c>
      <c r="D233" s="282">
        <v>1</v>
      </c>
      <c r="E233" s="285"/>
      <c r="F233" s="286"/>
    </row>
    <row r="234" spans="1:8" s="43" customFormat="1" ht="37.799999999999997">
      <c r="A234" s="254"/>
      <c r="B234" s="171" t="s">
        <v>192</v>
      </c>
      <c r="C234" s="281"/>
      <c r="D234" s="283"/>
      <c r="E234" s="285"/>
      <c r="F234" s="286"/>
    </row>
    <row r="235" spans="1:8" s="43" customFormat="1" ht="15" customHeight="1">
      <c r="A235" s="254"/>
      <c r="B235" s="171" t="s">
        <v>193</v>
      </c>
      <c r="C235" s="281"/>
      <c r="D235" s="283"/>
      <c r="E235" s="285"/>
      <c r="F235" s="286"/>
    </row>
    <row r="236" spans="1:8" s="43" customFormat="1" ht="13.2">
      <c r="A236" s="254"/>
      <c r="B236" s="171" t="s">
        <v>194</v>
      </c>
      <c r="C236" s="281"/>
      <c r="D236" s="283"/>
      <c r="E236" s="285"/>
      <c r="F236" s="286"/>
    </row>
    <row r="237" spans="1:8" s="43" customFormat="1" ht="15" customHeight="1">
      <c r="A237" s="254"/>
      <c r="B237" s="172" t="s">
        <v>195</v>
      </c>
      <c r="C237" s="281"/>
      <c r="D237" s="284"/>
      <c r="E237" s="285"/>
      <c r="F237" s="286"/>
    </row>
    <row r="238" spans="1:8" s="43" customFormat="1" ht="13.8">
      <c r="A238" s="254"/>
      <c r="B238" s="173" t="s">
        <v>196</v>
      </c>
      <c r="C238" s="168" t="s">
        <v>152</v>
      </c>
      <c r="D238" s="174">
        <v>14</v>
      </c>
      <c r="E238" s="243"/>
      <c r="F238" s="169"/>
    </row>
    <row r="239" spans="1:8" s="43" customFormat="1" ht="15" customHeight="1">
      <c r="A239" s="255"/>
      <c r="B239" s="173"/>
      <c r="C239" s="168" t="s">
        <v>197</v>
      </c>
      <c r="D239" s="174"/>
      <c r="E239" s="239"/>
      <c r="F239" s="135"/>
    </row>
    <row r="240" spans="1:8" s="11" customFormat="1" ht="19.5" customHeight="1">
      <c r="A240" s="54"/>
      <c r="B240" s="54" t="s">
        <v>20</v>
      </c>
      <c r="C240" s="175" t="s">
        <v>16</v>
      </c>
      <c r="D240" s="176">
        <v>1</v>
      </c>
      <c r="E240" s="217"/>
      <c r="F240" s="102">
        <f>D240*E240</f>
        <v>0</v>
      </c>
      <c r="G240" s="10"/>
    </row>
    <row r="241" spans="1:6" s="43" customFormat="1" ht="36">
      <c r="A241" s="253" t="s">
        <v>10</v>
      </c>
      <c r="B241" s="177" t="s">
        <v>153</v>
      </c>
      <c r="C241" s="168"/>
      <c r="D241" s="168"/>
      <c r="E241" s="243"/>
      <c r="F241" s="169"/>
    </row>
    <row r="242" spans="1:6" s="43" customFormat="1" ht="15" customHeight="1">
      <c r="A242" s="254"/>
      <c r="B242" s="177" t="s">
        <v>154</v>
      </c>
      <c r="C242" s="168"/>
      <c r="D242" s="178"/>
      <c r="E242" s="244"/>
      <c r="F242" s="179"/>
    </row>
    <row r="243" spans="1:6" s="43" customFormat="1" ht="15" customHeight="1">
      <c r="A243" s="254"/>
      <c r="B243" s="177" t="s">
        <v>155</v>
      </c>
      <c r="C243" s="83" t="s">
        <v>9</v>
      </c>
      <c r="D243" s="174">
        <v>8</v>
      </c>
      <c r="E243" s="243"/>
      <c r="F243" s="169"/>
    </row>
    <row r="244" spans="1:6" s="43" customFormat="1" ht="15" customHeight="1">
      <c r="A244" s="254"/>
      <c r="B244" s="177" t="s">
        <v>156</v>
      </c>
      <c r="C244" s="83" t="s">
        <v>9</v>
      </c>
      <c r="D244" s="174">
        <v>12</v>
      </c>
      <c r="E244" s="243"/>
      <c r="F244" s="169"/>
    </row>
    <row r="245" spans="1:6" s="43" customFormat="1" ht="15" customHeight="1">
      <c r="A245" s="254"/>
      <c r="B245" s="177" t="s">
        <v>157</v>
      </c>
      <c r="C245" s="83" t="s">
        <v>9</v>
      </c>
      <c r="D245" s="174">
        <v>14</v>
      </c>
      <c r="E245" s="243"/>
      <c r="F245" s="169"/>
    </row>
    <row r="246" spans="1:6" s="43" customFormat="1" ht="15" customHeight="1">
      <c r="A246" s="254"/>
      <c r="B246" s="177" t="s">
        <v>158</v>
      </c>
      <c r="C246" s="83" t="s">
        <v>9</v>
      </c>
      <c r="D246" s="174">
        <v>27</v>
      </c>
      <c r="E246" s="243"/>
      <c r="F246" s="169"/>
    </row>
    <row r="247" spans="1:6" s="43" customFormat="1" ht="15" customHeight="1">
      <c r="A247" s="254"/>
      <c r="B247" s="177" t="s">
        <v>159</v>
      </c>
      <c r="C247" s="168"/>
      <c r="D247" s="174"/>
      <c r="E247" s="244"/>
      <c r="F247" s="179"/>
    </row>
    <row r="248" spans="1:6" s="43" customFormat="1" ht="15" customHeight="1">
      <c r="A248" s="254"/>
      <c r="B248" s="173" t="s">
        <v>160</v>
      </c>
      <c r="C248" s="168" t="s">
        <v>46</v>
      </c>
      <c r="D248" s="174">
        <v>2</v>
      </c>
      <c r="E248" s="243"/>
      <c r="F248" s="169"/>
    </row>
    <row r="249" spans="1:6" s="43" customFormat="1" ht="15" customHeight="1">
      <c r="A249" s="254"/>
      <c r="B249" s="173" t="s">
        <v>161</v>
      </c>
      <c r="C249" s="168" t="s">
        <v>46</v>
      </c>
      <c r="D249" s="174">
        <v>2</v>
      </c>
      <c r="E249" s="243"/>
      <c r="F249" s="169"/>
    </row>
    <row r="250" spans="1:6" s="43" customFormat="1" ht="15" customHeight="1">
      <c r="A250" s="254"/>
      <c r="B250" s="173" t="s">
        <v>162</v>
      </c>
      <c r="C250" s="168" t="s">
        <v>46</v>
      </c>
      <c r="D250" s="174">
        <v>2</v>
      </c>
      <c r="E250" s="243"/>
      <c r="F250" s="169"/>
    </row>
    <row r="251" spans="1:6" s="43" customFormat="1" ht="15" customHeight="1">
      <c r="A251" s="254"/>
      <c r="B251" s="173" t="s">
        <v>163</v>
      </c>
      <c r="C251" s="168" t="s">
        <v>46</v>
      </c>
      <c r="D251" s="174">
        <v>2</v>
      </c>
      <c r="E251" s="243"/>
      <c r="F251" s="169"/>
    </row>
    <row r="252" spans="1:6" s="43" customFormat="1" ht="15" customHeight="1">
      <c r="A252" s="254"/>
      <c r="B252" s="177" t="s">
        <v>164</v>
      </c>
      <c r="C252" s="168"/>
      <c r="D252" s="174"/>
      <c r="E252" s="244"/>
      <c r="F252" s="179"/>
    </row>
    <row r="253" spans="1:6" s="43" customFormat="1" ht="15" customHeight="1">
      <c r="A253" s="254"/>
      <c r="B253" s="173" t="s">
        <v>158</v>
      </c>
      <c r="C253" s="168" t="s">
        <v>46</v>
      </c>
      <c r="D253" s="174">
        <v>12</v>
      </c>
      <c r="E253" s="243"/>
      <c r="F253" s="169"/>
    </row>
    <row r="254" spans="1:6" s="43" customFormat="1" ht="15" customHeight="1">
      <c r="A254" s="254"/>
      <c r="B254" s="177" t="s">
        <v>165</v>
      </c>
      <c r="C254" s="168"/>
      <c r="D254" s="174"/>
      <c r="E254" s="244"/>
      <c r="F254" s="179"/>
    </row>
    <row r="255" spans="1:6" s="43" customFormat="1" ht="15" customHeight="1">
      <c r="A255" s="254"/>
      <c r="B255" s="173" t="s">
        <v>166</v>
      </c>
      <c r="C255" s="168" t="s">
        <v>46</v>
      </c>
      <c r="D255" s="174">
        <v>2</v>
      </c>
      <c r="E255" s="243"/>
      <c r="F255" s="169"/>
    </row>
    <row r="256" spans="1:6" s="43" customFormat="1" ht="15" customHeight="1">
      <c r="A256" s="254"/>
      <c r="B256" s="173" t="s">
        <v>167</v>
      </c>
      <c r="C256" s="168" t="s">
        <v>46</v>
      </c>
      <c r="D256" s="174">
        <v>2</v>
      </c>
      <c r="E256" s="243"/>
      <c r="F256" s="169"/>
    </row>
    <row r="257" spans="1:7" s="43" customFormat="1" ht="15" customHeight="1">
      <c r="A257" s="254"/>
      <c r="B257" s="173" t="s">
        <v>168</v>
      </c>
      <c r="C257" s="168" t="s">
        <v>46</v>
      </c>
      <c r="D257" s="174">
        <v>6</v>
      </c>
      <c r="E257" s="243"/>
      <c r="F257" s="169"/>
    </row>
    <row r="258" spans="1:7" s="43" customFormat="1" ht="15" customHeight="1">
      <c r="A258" s="254"/>
      <c r="B258" s="173" t="s">
        <v>169</v>
      </c>
      <c r="C258" s="168"/>
      <c r="D258" s="174"/>
      <c r="E258" s="243"/>
      <c r="F258" s="169"/>
    </row>
    <row r="259" spans="1:7" s="43" customFormat="1" ht="15" customHeight="1">
      <c r="A259" s="254"/>
      <c r="B259" s="173" t="s">
        <v>170</v>
      </c>
      <c r="C259" s="168" t="s">
        <v>46</v>
      </c>
      <c r="D259" s="174">
        <v>4</v>
      </c>
      <c r="E259" s="243"/>
      <c r="F259" s="169"/>
    </row>
    <row r="260" spans="1:7" s="43" customFormat="1" ht="27.75" customHeight="1">
      <c r="A260" s="254"/>
      <c r="B260" s="173" t="s">
        <v>171</v>
      </c>
      <c r="C260" s="168"/>
      <c r="D260" s="174"/>
      <c r="E260" s="243"/>
      <c r="F260" s="169"/>
    </row>
    <row r="261" spans="1:7" s="43" customFormat="1" ht="15" customHeight="1">
      <c r="A261" s="254"/>
      <c r="B261" s="173" t="s">
        <v>158</v>
      </c>
      <c r="C261" s="168" t="s">
        <v>46</v>
      </c>
      <c r="D261" s="174">
        <v>10</v>
      </c>
      <c r="E261" s="243"/>
      <c r="F261" s="169"/>
    </row>
    <row r="262" spans="1:7" s="43" customFormat="1" ht="31.5" customHeight="1">
      <c r="A262" s="254"/>
      <c r="B262" s="173" t="s">
        <v>172</v>
      </c>
      <c r="C262" s="168" t="s">
        <v>152</v>
      </c>
      <c r="D262" s="174">
        <v>70</v>
      </c>
      <c r="E262" s="243"/>
      <c r="F262" s="169"/>
    </row>
    <row r="263" spans="1:7" s="11" customFormat="1" ht="19.5" customHeight="1">
      <c r="A263" s="54"/>
      <c r="B263" s="54" t="s">
        <v>20</v>
      </c>
      <c r="C263" s="175" t="s">
        <v>16</v>
      </c>
      <c r="D263" s="176">
        <v>1</v>
      </c>
      <c r="E263" s="217"/>
      <c r="F263" s="102">
        <f>D263*E263</f>
        <v>0</v>
      </c>
      <c r="G263" s="10"/>
    </row>
    <row r="264" spans="1:7" s="43" customFormat="1" ht="85.5" customHeight="1">
      <c r="A264" s="80" t="s">
        <v>11</v>
      </c>
      <c r="B264" s="173" t="s">
        <v>173</v>
      </c>
      <c r="C264" s="168"/>
      <c r="D264" s="168"/>
      <c r="E264" s="219"/>
      <c r="F264" s="34"/>
    </row>
    <row r="265" spans="1:7" s="11" customFormat="1" ht="22.5" customHeight="1">
      <c r="A265" s="54"/>
      <c r="B265" s="54" t="s">
        <v>20</v>
      </c>
      <c r="C265" s="175" t="s">
        <v>16</v>
      </c>
      <c r="D265" s="176">
        <v>10</v>
      </c>
      <c r="E265" s="217"/>
      <c r="F265" s="102">
        <f>D265*E265</f>
        <v>0</v>
      </c>
      <c r="G265" s="10"/>
    </row>
    <row r="266" spans="1:7" s="43" customFormat="1" ht="17.25" customHeight="1">
      <c r="A266" s="80" t="s">
        <v>12</v>
      </c>
      <c r="B266" s="173" t="s">
        <v>174</v>
      </c>
      <c r="C266" s="168"/>
      <c r="D266" s="168"/>
      <c r="E266" s="219"/>
      <c r="F266" s="34"/>
    </row>
    <row r="267" spans="1:7" s="11" customFormat="1" ht="16.5" customHeight="1">
      <c r="A267" s="23"/>
      <c r="B267" s="23" t="s">
        <v>17</v>
      </c>
      <c r="C267" s="62" t="s">
        <v>4</v>
      </c>
      <c r="D267" s="180">
        <v>10</v>
      </c>
      <c r="E267" s="218"/>
      <c r="F267" s="29">
        <f>D267*E267</f>
        <v>0</v>
      </c>
      <c r="G267" s="10"/>
    </row>
    <row r="268" spans="1:7" s="43" customFormat="1" ht="42.75" customHeight="1">
      <c r="A268" s="80" t="s">
        <v>13</v>
      </c>
      <c r="B268" s="173" t="s">
        <v>175</v>
      </c>
      <c r="C268" s="168"/>
      <c r="D268" s="168"/>
      <c r="E268" s="219"/>
      <c r="F268" s="34"/>
    </row>
    <row r="269" spans="1:7" s="11" customFormat="1" ht="16.5" customHeight="1">
      <c r="A269" s="23"/>
      <c r="B269" s="23" t="s">
        <v>17</v>
      </c>
      <c r="C269" s="62" t="s">
        <v>4</v>
      </c>
      <c r="D269" s="180">
        <v>2</v>
      </c>
      <c r="E269" s="218"/>
      <c r="F269" s="29">
        <f>D269*E269</f>
        <v>0</v>
      </c>
      <c r="G269" s="10"/>
    </row>
    <row r="270" spans="1:7" s="43" customFormat="1" ht="25.8">
      <c r="A270" s="253" t="s">
        <v>14</v>
      </c>
      <c r="B270" s="181" t="s">
        <v>176</v>
      </c>
      <c r="C270" s="281"/>
      <c r="D270" s="281"/>
      <c r="E270" s="274"/>
      <c r="F270" s="275"/>
    </row>
    <row r="271" spans="1:7" s="43" customFormat="1" ht="13.5" customHeight="1">
      <c r="A271" s="255"/>
      <c r="B271" s="172" t="s">
        <v>177</v>
      </c>
      <c r="C271" s="281"/>
      <c r="D271" s="281"/>
      <c r="E271" s="274"/>
      <c r="F271" s="275"/>
    </row>
    <row r="272" spans="1:7" s="11" customFormat="1" ht="16.5" customHeight="1">
      <c r="A272" s="23"/>
      <c r="B272" s="23" t="s">
        <v>17</v>
      </c>
      <c r="C272" s="62" t="s">
        <v>4</v>
      </c>
      <c r="D272" s="180">
        <v>5</v>
      </c>
      <c r="E272" s="218"/>
      <c r="F272" s="29">
        <f>D272*E272</f>
        <v>0</v>
      </c>
      <c r="G272" s="10"/>
    </row>
    <row r="273" spans="1:7" s="43" customFormat="1" ht="29.25" customHeight="1">
      <c r="A273" s="80" t="s">
        <v>15</v>
      </c>
      <c r="B273" s="173" t="s">
        <v>178</v>
      </c>
      <c r="C273" s="168"/>
      <c r="D273" s="168"/>
      <c r="E273" s="219"/>
      <c r="F273" s="34"/>
    </row>
    <row r="274" spans="1:7" s="11" customFormat="1" ht="16.5" customHeight="1">
      <c r="A274" s="23"/>
      <c r="B274" s="23" t="s">
        <v>17</v>
      </c>
      <c r="C274" s="62" t="s">
        <v>4</v>
      </c>
      <c r="D274" s="180">
        <v>1</v>
      </c>
      <c r="E274" s="218"/>
      <c r="F274" s="29">
        <f>D274*E274</f>
        <v>0</v>
      </c>
      <c r="G274" s="10"/>
    </row>
    <row r="275" spans="1:7" s="43" customFormat="1" ht="30" customHeight="1">
      <c r="A275" s="80" t="s">
        <v>21</v>
      </c>
      <c r="B275" s="173" t="s">
        <v>179</v>
      </c>
      <c r="C275" s="168"/>
      <c r="D275" s="168"/>
      <c r="E275" s="219"/>
      <c r="F275" s="34"/>
    </row>
    <row r="276" spans="1:7" s="11" customFormat="1" ht="16.5" customHeight="1">
      <c r="A276" s="23"/>
      <c r="B276" s="23" t="s">
        <v>17</v>
      </c>
      <c r="C276" s="62" t="s">
        <v>4</v>
      </c>
      <c r="D276" s="180">
        <v>1</v>
      </c>
      <c r="E276" s="218"/>
      <c r="F276" s="29">
        <f>D276*E276</f>
        <v>0</v>
      </c>
      <c r="G276" s="10"/>
    </row>
    <row r="277" spans="1:7" s="43" customFormat="1" ht="39" customHeight="1">
      <c r="A277" s="253" t="s">
        <v>22</v>
      </c>
      <c r="B277" s="173" t="s">
        <v>180</v>
      </c>
      <c r="C277" s="168"/>
      <c r="D277" s="168"/>
      <c r="E277" s="243"/>
      <c r="F277" s="169"/>
    </row>
    <row r="278" spans="1:7" s="43" customFormat="1" ht="15" customHeight="1">
      <c r="A278" s="254"/>
      <c r="B278" s="177" t="s">
        <v>154</v>
      </c>
      <c r="C278" s="168"/>
      <c r="D278" s="168"/>
      <c r="E278" s="243"/>
      <c r="F278" s="169"/>
    </row>
    <row r="279" spans="1:7" s="43" customFormat="1" ht="15" customHeight="1">
      <c r="A279" s="254"/>
      <c r="B279" s="177" t="s">
        <v>181</v>
      </c>
      <c r="C279" s="83" t="s">
        <v>9</v>
      </c>
      <c r="D279" s="182">
        <v>6</v>
      </c>
      <c r="E279" s="243"/>
      <c r="F279" s="169"/>
    </row>
    <row r="280" spans="1:7" s="43" customFormat="1" ht="15" customHeight="1">
      <c r="A280" s="254"/>
      <c r="B280" s="177" t="s">
        <v>182</v>
      </c>
      <c r="C280" s="83" t="s">
        <v>9</v>
      </c>
      <c r="D280" s="182">
        <v>7</v>
      </c>
      <c r="E280" s="243"/>
      <c r="F280" s="169"/>
    </row>
    <row r="281" spans="1:7" s="43" customFormat="1" ht="15" customHeight="1">
      <c r="A281" s="254"/>
      <c r="B281" s="177" t="s">
        <v>183</v>
      </c>
      <c r="C281" s="83" t="s">
        <v>9</v>
      </c>
      <c r="D281" s="182">
        <v>3</v>
      </c>
      <c r="E281" s="243"/>
      <c r="F281" s="169"/>
    </row>
    <row r="282" spans="1:7" s="43" customFormat="1" ht="15" customHeight="1">
      <c r="A282" s="254"/>
      <c r="B282" s="177" t="s">
        <v>184</v>
      </c>
      <c r="C282" s="168"/>
      <c r="D282" s="182"/>
      <c r="E282" s="243"/>
      <c r="F282" s="169"/>
    </row>
    <row r="283" spans="1:7" s="43" customFormat="1" ht="15" customHeight="1">
      <c r="A283" s="254"/>
      <c r="B283" s="177" t="s">
        <v>182</v>
      </c>
      <c r="C283" s="168" t="s">
        <v>46</v>
      </c>
      <c r="D283" s="182">
        <v>2</v>
      </c>
      <c r="E283" s="243"/>
      <c r="F283" s="169"/>
    </row>
    <row r="284" spans="1:7" s="43" customFormat="1" ht="15" customHeight="1">
      <c r="A284" s="254"/>
      <c r="B284" s="177" t="s">
        <v>183</v>
      </c>
      <c r="C284" s="168" t="s">
        <v>46</v>
      </c>
      <c r="D284" s="182">
        <v>1</v>
      </c>
      <c r="E284" s="243"/>
      <c r="F284" s="169"/>
    </row>
    <row r="285" spans="1:7" s="43" customFormat="1" ht="15" customHeight="1">
      <c r="A285" s="254"/>
      <c r="B285" s="177" t="s">
        <v>164</v>
      </c>
      <c r="C285" s="168"/>
      <c r="D285" s="182"/>
      <c r="E285" s="243"/>
      <c r="F285" s="169"/>
    </row>
    <row r="286" spans="1:7" s="43" customFormat="1" ht="15" customHeight="1">
      <c r="A286" s="254"/>
      <c r="B286" s="177" t="s">
        <v>183</v>
      </c>
      <c r="C286" s="168" t="s">
        <v>46</v>
      </c>
      <c r="D286" s="182">
        <v>5</v>
      </c>
      <c r="E286" s="243"/>
      <c r="F286" s="169"/>
    </row>
    <row r="287" spans="1:7" s="43" customFormat="1" ht="15" customHeight="1">
      <c r="A287" s="254"/>
      <c r="B287" s="177" t="s">
        <v>185</v>
      </c>
      <c r="C287" s="168"/>
      <c r="D287" s="182"/>
      <c r="E287" s="243"/>
      <c r="F287" s="169"/>
    </row>
    <row r="288" spans="1:7" s="43" customFormat="1" ht="15" customHeight="1">
      <c r="A288" s="254"/>
      <c r="B288" s="173" t="s">
        <v>186</v>
      </c>
      <c r="C288" s="168" t="s">
        <v>46</v>
      </c>
      <c r="D288" s="182">
        <v>1</v>
      </c>
      <c r="E288" s="243"/>
      <c r="F288" s="169"/>
    </row>
    <row r="289" spans="1:9" s="43" customFormat="1" ht="15" customHeight="1">
      <c r="A289" s="254"/>
      <c r="B289" s="173" t="s">
        <v>187</v>
      </c>
      <c r="C289" s="168" t="s">
        <v>46</v>
      </c>
      <c r="D289" s="182">
        <v>3</v>
      </c>
      <c r="E289" s="243"/>
      <c r="F289" s="169"/>
    </row>
    <row r="290" spans="1:9" s="11" customFormat="1" ht="22.5" customHeight="1">
      <c r="A290" s="54"/>
      <c r="B290" s="54" t="s">
        <v>20</v>
      </c>
      <c r="C290" s="175" t="s">
        <v>16</v>
      </c>
      <c r="D290" s="176">
        <v>1</v>
      </c>
      <c r="E290" s="217"/>
      <c r="F290" s="102">
        <f>D290*E290</f>
        <v>0</v>
      </c>
      <c r="G290" s="10"/>
    </row>
    <row r="291" spans="1:9" s="43" customFormat="1" ht="21" customHeight="1">
      <c r="A291" s="183" t="s">
        <v>23</v>
      </c>
      <c r="B291" s="173" t="s">
        <v>188</v>
      </c>
      <c r="C291" s="168"/>
      <c r="D291" s="168"/>
      <c r="E291" s="219"/>
      <c r="F291" s="34"/>
    </row>
    <row r="292" spans="1:9" s="8" customFormat="1" ht="18" customHeight="1">
      <c r="A292" s="105"/>
      <c r="B292" s="106" t="s">
        <v>18</v>
      </c>
      <c r="C292" s="184" t="s">
        <v>19</v>
      </c>
      <c r="D292" s="185">
        <v>1</v>
      </c>
      <c r="E292" s="236"/>
      <c r="F292" s="109">
        <f>D292*E292</f>
        <v>0</v>
      </c>
      <c r="G292" s="110"/>
      <c r="H292" s="111"/>
    </row>
    <row r="293" spans="1:9" s="43" customFormat="1" ht="21" customHeight="1">
      <c r="A293" s="186"/>
      <c r="B293" s="187"/>
      <c r="C293" s="188"/>
      <c r="D293" s="188"/>
      <c r="E293" s="235"/>
      <c r="F293" s="34"/>
    </row>
    <row r="294" spans="1:9" s="43" customFormat="1" ht="22.5" customHeight="1">
      <c r="A294" s="117"/>
      <c r="B294" s="276" t="s">
        <v>189</v>
      </c>
      <c r="C294" s="277"/>
      <c r="D294" s="277"/>
      <c r="E294" s="241"/>
      <c r="F294" s="119">
        <f>SUM(F232:F292)</f>
        <v>0</v>
      </c>
    </row>
    <row r="295" spans="1:9" s="43" customFormat="1" ht="15" customHeight="1">
      <c r="A295" s="189"/>
      <c r="B295" s="189"/>
      <c r="C295" s="189"/>
      <c r="D295" s="189"/>
      <c r="E295" s="189"/>
      <c r="F295" s="190"/>
    </row>
    <row r="296" spans="1:9" ht="42.75" customHeight="1">
      <c r="A296" s="290" t="s">
        <v>190</v>
      </c>
      <c r="B296" s="291"/>
      <c r="C296" s="291"/>
      <c r="D296" s="291"/>
      <c r="E296" s="291"/>
      <c r="F296" s="292"/>
      <c r="H296" s="191"/>
    </row>
    <row r="297" spans="1:9" ht="24.75" customHeight="1">
      <c r="A297" s="192" t="s">
        <v>1</v>
      </c>
      <c r="B297" s="287" t="s">
        <v>27</v>
      </c>
      <c r="C297" s="288"/>
      <c r="D297" s="288"/>
      <c r="E297" s="289"/>
      <c r="F297" s="193">
        <f>F79</f>
        <v>0</v>
      </c>
      <c r="H297" s="194"/>
    </row>
    <row r="298" spans="1:9" ht="24.75" customHeight="1">
      <c r="A298" s="195" t="s">
        <v>3</v>
      </c>
      <c r="B298" s="287" t="s">
        <v>88</v>
      </c>
      <c r="C298" s="288"/>
      <c r="D298" s="288"/>
      <c r="E298" s="289"/>
      <c r="F298" s="196">
        <f>F163</f>
        <v>0</v>
      </c>
      <c r="H298" s="194"/>
    </row>
    <row r="299" spans="1:9" ht="24.75" customHeight="1">
      <c r="A299" s="195" t="s">
        <v>6</v>
      </c>
      <c r="B299" s="287" t="s">
        <v>128</v>
      </c>
      <c r="C299" s="288"/>
      <c r="D299" s="288"/>
      <c r="E299" s="289"/>
      <c r="F299" s="196">
        <f>F228</f>
        <v>0</v>
      </c>
      <c r="H299" s="194"/>
    </row>
    <row r="300" spans="1:9" ht="24.75" customHeight="1">
      <c r="A300" s="195" t="s">
        <v>7</v>
      </c>
      <c r="B300" s="287" t="s">
        <v>147</v>
      </c>
      <c r="C300" s="288"/>
      <c r="D300" s="288"/>
      <c r="E300" s="289"/>
      <c r="F300" s="193">
        <f>F294</f>
        <v>0</v>
      </c>
      <c r="H300" s="194"/>
    </row>
    <row r="301" spans="1:9" ht="21" customHeight="1">
      <c r="A301" s="197"/>
      <c r="B301" s="198"/>
      <c r="C301" s="198"/>
      <c r="D301" s="198"/>
      <c r="E301" s="198"/>
      <c r="F301" s="199"/>
      <c r="H301" s="194"/>
    </row>
    <row r="302" spans="1:9" ht="23.25" customHeight="1">
      <c r="A302" s="293" t="s">
        <v>204</v>
      </c>
      <c r="B302" s="293"/>
      <c r="C302" s="293"/>
      <c r="D302" s="293"/>
      <c r="E302" s="293"/>
      <c r="F302" s="200">
        <f>SUM(F297:F300)</f>
        <v>0</v>
      </c>
      <c r="H302" s="201"/>
      <c r="I302" s="202"/>
    </row>
    <row r="303" spans="1:9" ht="23.25" customHeight="1">
      <c r="A303" s="293" t="s">
        <v>205</v>
      </c>
      <c r="B303" s="293"/>
      <c r="C303" s="293"/>
      <c r="D303" s="293"/>
      <c r="E303" s="293"/>
      <c r="F303" s="1">
        <v>0</v>
      </c>
      <c r="H303" s="201"/>
    </row>
    <row r="304" spans="1:9" ht="22.5" customHeight="1">
      <c r="A304" s="293" t="s">
        <v>206</v>
      </c>
      <c r="B304" s="293"/>
      <c r="C304" s="293"/>
      <c r="D304" s="293"/>
      <c r="E304" s="293"/>
      <c r="F304" s="200">
        <f>F302*F303</f>
        <v>0</v>
      </c>
      <c r="H304" s="201"/>
    </row>
    <row r="305" spans="1:6" ht="15.6">
      <c r="A305" s="293" t="s">
        <v>207</v>
      </c>
      <c r="B305" s="293"/>
      <c r="C305" s="293"/>
      <c r="D305" s="293"/>
      <c r="E305" s="293"/>
      <c r="F305" s="200">
        <f>F302-F304</f>
        <v>0</v>
      </c>
    </row>
    <row r="306" spans="1:6" ht="15.6">
      <c r="A306" s="293" t="s">
        <v>208</v>
      </c>
      <c r="B306" s="293"/>
      <c r="C306" s="293"/>
      <c r="D306" s="293"/>
      <c r="E306" s="293"/>
      <c r="F306" s="200">
        <f>F305*0.17</f>
        <v>0</v>
      </c>
    </row>
    <row r="307" spans="1:6" ht="15.6">
      <c r="A307" s="293" t="s">
        <v>209</v>
      </c>
      <c r="B307" s="293"/>
      <c r="C307" s="293"/>
      <c r="D307" s="293"/>
      <c r="E307" s="293"/>
      <c r="F307" s="200">
        <f>F305+F306</f>
        <v>0</v>
      </c>
    </row>
    <row r="310" spans="1:6">
      <c r="A310" s="3"/>
      <c r="F310" s="3"/>
    </row>
    <row r="311" spans="1:6">
      <c r="A311" s="3"/>
      <c r="B311" s="206" t="s">
        <v>215</v>
      </c>
      <c r="C311" s="207"/>
      <c r="D311" s="245" t="s">
        <v>210</v>
      </c>
      <c r="E311" s="245"/>
      <c r="F311" s="246"/>
    </row>
    <row r="312" spans="1:6">
      <c r="A312" s="3"/>
      <c r="B312" s="207" t="s">
        <v>211</v>
      </c>
      <c r="C312" s="207"/>
      <c r="D312" s="245" t="s">
        <v>210</v>
      </c>
      <c r="E312" s="245"/>
      <c r="F312" s="246"/>
    </row>
    <row r="313" spans="1:6">
      <c r="A313" s="3"/>
      <c r="B313" s="207"/>
      <c r="C313" s="207"/>
      <c r="D313" s="245"/>
      <c r="E313" s="247"/>
      <c r="F313" s="246"/>
    </row>
    <row r="314" spans="1:6" ht="28.8">
      <c r="A314" s="3"/>
      <c r="B314" s="206" t="s">
        <v>212</v>
      </c>
      <c r="C314" s="206"/>
      <c r="D314" s="245" t="s">
        <v>210</v>
      </c>
      <c r="E314" s="245"/>
      <c r="F314" s="246"/>
    </row>
    <row r="315" spans="1:6">
      <c r="B315" s="207"/>
      <c r="C315" s="207"/>
      <c r="D315" s="245"/>
      <c r="E315" s="245"/>
      <c r="F315" s="246"/>
    </row>
    <row r="316" spans="1:6">
      <c r="B316" s="207" t="s">
        <v>213</v>
      </c>
      <c r="C316" s="207"/>
      <c r="D316" s="245" t="s">
        <v>210</v>
      </c>
      <c r="E316" s="245"/>
      <c r="F316" s="246"/>
    </row>
    <row r="317" spans="1:6">
      <c r="B317" s="207"/>
      <c r="C317" s="207"/>
      <c r="D317" s="210"/>
      <c r="E317" s="208"/>
      <c r="F317" s="209"/>
    </row>
    <row r="318" spans="1:6">
      <c r="B318" s="211"/>
      <c r="C318" s="207"/>
      <c r="D318" s="212"/>
      <c r="E318" s="207"/>
    </row>
    <row r="319" spans="1:6">
      <c r="B319" s="207" t="s">
        <v>214</v>
      </c>
      <c r="C319" s="207"/>
      <c r="D319" s="213"/>
      <c r="E319" s="214"/>
    </row>
  </sheetData>
  <sheetProtection algorithmName="SHA-512" hashValue="p+jbwHrGnyPQne/9p10SsggChEbKG88e/Ler2pp1aamaiD0PT8/cYATf16YWRelUfRP5Vuij+fWjg/pVz3Bd2A==" saltValue="1OUUjr+OpuSu4v9ZLhoTLw==" spinCount="100000" sheet="1" objects="1" scenarios="1"/>
  <mergeCells count="77">
    <mergeCell ref="A305:E305"/>
    <mergeCell ref="A306:E306"/>
    <mergeCell ref="A307:E307"/>
    <mergeCell ref="B299:E299"/>
    <mergeCell ref="B300:E300"/>
    <mergeCell ref="A302:E302"/>
    <mergeCell ref="A303:E303"/>
    <mergeCell ref="A304:E304"/>
    <mergeCell ref="B297:E297"/>
    <mergeCell ref="B298:E298"/>
    <mergeCell ref="A277:A289"/>
    <mergeCell ref="B294:D294"/>
    <mergeCell ref="A296:F296"/>
    <mergeCell ref="B228:D228"/>
    <mergeCell ref="B230:F230"/>
    <mergeCell ref="A241:A262"/>
    <mergeCell ref="A270:A271"/>
    <mergeCell ref="C270:C271"/>
    <mergeCell ref="D270:D271"/>
    <mergeCell ref="E270:E271"/>
    <mergeCell ref="F270:F271"/>
    <mergeCell ref="A233:A239"/>
    <mergeCell ref="C233:C237"/>
    <mergeCell ref="D233:D237"/>
    <mergeCell ref="E233:E237"/>
    <mergeCell ref="F233:F237"/>
    <mergeCell ref="A174:A176"/>
    <mergeCell ref="C174:C176"/>
    <mergeCell ref="D174:D176"/>
    <mergeCell ref="E174:E176"/>
    <mergeCell ref="F174:F176"/>
    <mergeCell ref="A178:A179"/>
    <mergeCell ref="C178:C179"/>
    <mergeCell ref="D178:D179"/>
    <mergeCell ref="E178:E179"/>
    <mergeCell ref="F178:F179"/>
    <mergeCell ref="B163:D163"/>
    <mergeCell ref="B165:F165"/>
    <mergeCell ref="A168:A172"/>
    <mergeCell ref="C168:C172"/>
    <mergeCell ref="D168:D172"/>
    <mergeCell ref="E168:E172"/>
    <mergeCell ref="F168:F172"/>
    <mergeCell ref="A90:A92"/>
    <mergeCell ref="C90:C92"/>
    <mergeCell ref="D90:D92"/>
    <mergeCell ref="E90:E92"/>
    <mergeCell ref="F90:F92"/>
    <mergeCell ref="B79:D79"/>
    <mergeCell ref="C94:C95"/>
    <mergeCell ref="D94:D95"/>
    <mergeCell ref="E94:E95"/>
    <mergeCell ref="F94:F95"/>
    <mergeCell ref="B81:F81"/>
    <mergeCell ref="A84:A88"/>
    <mergeCell ref="C84:C88"/>
    <mergeCell ref="D84:D88"/>
    <mergeCell ref="E84:E88"/>
    <mergeCell ref="F84:F88"/>
    <mergeCell ref="A17:A18"/>
    <mergeCell ref="C17:C18"/>
    <mergeCell ref="D17:D18"/>
    <mergeCell ref="E17:E18"/>
    <mergeCell ref="F17:F18"/>
    <mergeCell ref="B4:F4"/>
    <mergeCell ref="A1:F1"/>
    <mergeCell ref="F7:F11"/>
    <mergeCell ref="A13:A15"/>
    <mergeCell ref="C13:C15"/>
    <mergeCell ref="D13:D15"/>
    <mergeCell ref="E13:E15"/>
    <mergeCell ref="F13:F15"/>
    <mergeCell ref="A7:A11"/>
    <mergeCell ref="C7:C11"/>
    <mergeCell ref="D7:D11"/>
    <mergeCell ref="E7:E11"/>
    <mergeCell ref="A2:F2"/>
  </mergeCells>
  <pageMargins left="0.7" right="0.7" top="0.75" bottom="0.75" header="0.3" footer="0.3"/>
  <pageSetup paperSize="9" scale="78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LOT 05</vt:lpstr>
      <vt:lpstr>'LOT 05'!Print_Area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Marko-Hp</dc:creator>
  <cp:lastModifiedBy>Edin Zahirovic</cp:lastModifiedBy>
  <cp:lastPrinted>2025-02-18T12:18:24Z</cp:lastPrinted>
  <dcterms:created xsi:type="dcterms:W3CDTF">2025-01-21T07:18:07Z</dcterms:created>
  <dcterms:modified xsi:type="dcterms:W3CDTF">2025-02-20T09:47:18Z</dcterms:modified>
</cp:coreProperties>
</file>